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285" yWindow="65326" windowWidth="17580" windowHeight="12660" activeTab="0"/>
  </bookViews>
  <sheets>
    <sheet name="Présentat°" sheetId="1" r:id="rId1"/>
    <sheet name="CHARGES" sheetId="2" r:id="rId2"/>
    <sheet name="PRODUITS" sheetId="3" r:id="rId3"/>
    <sheet name="Organigramme" sheetId="4" r:id="rId4"/>
    <sheet name="Analytique C" sheetId="5" r:id="rId5"/>
    <sheet name="Analytique P" sheetId="6" r:id="rId6"/>
    <sheet name="synthèse" sheetId="7" r:id="rId7"/>
    <sheet name="BASE GESTIONNAIRES CS" sheetId="8" state="hidden" r:id="rId8"/>
  </sheets>
  <definedNames>
    <definedName name="AFC_GEST_EQUIP" localSheetId="7">'BASE GESTIONNAIRES CS'!$A$1:$H$22</definedName>
    <definedName name="_xlnm.Print_Titles" localSheetId="7">'BASE GESTIONNAIRES CS'!$1:$1</definedName>
    <definedName name="_xlnm.Print_Titles" localSheetId="6">'synthèse'!$1:$2</definedName>
    <definedName name="NUMDOSSIER">'BASE GESTIONNAIRES CS'!$A$2:$A$24</definedName>
    <definedName name="TABLEIDENTIF">'BASE GESTIONNAIRES CS'!$A$2:$H$24</definedName>
    <definedName name="_xlnm.Print_Area" localSheetId="5">'Analytique P'!$A$1:$Q$30</definedName>
    <definedName name="_xlnm.Print_Area" localSheetId="7">'BASE GESTIONNAIRES CS'!$A$1:$H$22</definedName>
    <definedName name="_xlnm.Print_Area" localSheetId="1">'CHARGES'!$A$1:$F$80</definedName>
    <definedName name="_xlnm.Print_Area" localSheetId="2">'PRODUITS'!$A$1:$F$72</definedName>
    <definedName name="_xlnm.Print_Area" localSheetId="6">'synthèse'!$A$1:$O$8</definedName>
  </definedNames>
  <calcPr fullCalcOnLoad="1"/>
</workbook>
</file>

<file path=xl/sharedStrings.xml><?xml version="1.0" encoding="utf-8"?>
<sst xmlns="http://schemas.openxmlformats.org/spreadsheetml/2006/main" count="420" uniqueCount="325">
  <si>
    <t>N° sias :</t>
  </si>
  <si>
    <t>Equipement :</t>
  </si>
  <si>
    <t>Ville :</t>
  </si>
  <si>
    <t>Gestionnaire :</t>
  </si>
  <si>
    <t>CHARGES</t>
  </si>
  <si>
    <t>N° de</t>
  </si>
  <si>
    <t>Budget</t>
  </si>
  <si>
    <t>AFFECTATION DES CHARGES</t>
  </si>
  <si>
    <t>Compte</t>
  </si>
  <si>
    <t>Intitulés</t>
  </si>
  <si>
    <t>Prévisionnel</t>
  </si>
  <si>
    <t>Alimentation et Boissons</t>
  </si>
  <si>
    <t>Produits Pharmaceutiques</t>
  </si>
  <si>
    <t>Produits d'Entretien</t>
  </si>
  <si>
    <t>Fournitures d'Activités</t>
  </si>
  <si>
    <t>Eau, Gaz, Electricité, Combustibles</t>
  </si>
  <si>
    <t>Carburants et lubrifiants</t>
  </si>
  <si>
    <t>Fournitures d'Entretien et de Petit Equipement</t>
  </si>
  <si>
    <t>Fournitures Administratives</t>
  </si>
  <si>
    <t>Fournitures de sécurité des locaux</t>
  </si>
  <si>
    <t>Autres Fournitures</t>
  </si>
  <si>
    <t>TOTAL ACHATS</t>
  </si>
  <si>
    <t>Sous Traitance Générale</t>
  </si>
  <si>
    <t>Redevance de Crédit-Bail</t>
  </si>
  <si>
    <t>Locations Immobilières</t>
  </si>
  <si>
    <t>Locations Mobilières</t>
  </si>
  <si>
    <t>Charges locatives et de copropriété</t>
  </si>
  <si>
    <t>Travaux d'Entretien et Réparations sur Biens Immobiliers</t>
  </si>
  <si>
    <t>Travaux d'Entretien et Réparations sur Biens Mobiliers</t>
  </si>
  <si>
    <t>Maintenance</t>
  </si>
  <si>
    <t>Primes d'Assurance</t>
  </si>
  <si>
    <t>Etudes et Recherches</t>
  </si>
  <si>
    <t>Documentation</t>
  </si>
  <si>
    <t>Frais de Colloques, Séminaires, Conférences</t>
  </si>
  <si>
    <t>Frais de formation des bénévoles</t>
  </si>
  <si>
    <t>TOTAL SERVICES EXTERIEURS</t>
  </si>
  <si>
    <t>Personnel Intérimaire</t>
  </si>
  <si>
    <t>Personnel Détaché ou Prêté</t>
  </si>
  <si>
    <t>Rémunérations d'Intermédiaires et Honoraires</t>
  </si>
  <si>
    <t>Frais d'Actes et de Contentieux</t>
  </si>
  <si>
    <t>Publicité, Information et Publications</t>
  </si>
  <si>
    <t>Transport de Biens et Transports collectifs du personnel</t>
  </si>
  <si>
    <t>Frais de Déplacements du Personnel</t>
  </si>
  <si>
    <t>Frais de Missions</t>
  </si>
  <si>
    <t>Frais de Réceptions</t>
  </si>
  <si>
    <t>Frais de Fonctionnement  des Instances Associatives</t>
  </si>
  <si>
    <t>Frais Postaux</t>
  </si>
  <si>
    <t>Télécommunications</t>
  </si>
  <si>
    <t>Services Bancaires et Assimilés</t>
  </si>
  <si>
    <t>Cotisations</t>
  </si>
  <si>
    <t>Travaux et façons exécutés à l'extérieur</t>
  </si>
  <si>
    <t>Frais de formation du Personnel</t>
  </si>
  <si>
    <t>TOTAL AUTRES SERVICES EXTERIEURS</t>
  </si>
  <si>
    <t>Taxes sur les salaires</t>
  </si>
  <si>
    <t>Impôts, Taxes et Versements sur rémunérations</t>
  </si>
  <si>
    <t>Autres Impôts, Taxes et versements assimilés</t>
  </si>
  <si>
    <t>TOTAL IMPOTS ET TAXES</t>
  </si>
  <si>
    <t>Rémunérations du personnel</t>
  </si>
  <si>
    <t>Charges de S.S. et de prévoyance</t>
  </si>
  <si>
    <t>Autres charges sociales</t>
  </si>
  <si>
    <t>Autres charges de personnel</t>
  </si>
  <si>
    <t>TOTAL CHARGES DE PERSONNEL</t>
  </si>
  <si>
    <t>Charges supplétives</t>
  </si>
  <si>
    <t>Pertes sur créances irrécouvrables</t>
  </si>
  <si>
    <t>Charges diverses de gestion courante</t>
  </si>
  <si>
    <t>TOTAL AUTRES CHARGES DE GESTION COURANTE</t>
  </si>
  <si>
    <t>661.</t>
  </si>
  <si>
    <t>TOTAL CHARGES FINANCIERES</t>
  </si>
  <si>
    <t>Pénalités et Amendes Fiscales ou Pénales</t>
  </si>
  <si>
    <t>Dons, Libéralités</t>
  </si>
  <si>
    <t>Créances devenues irrécouvrables dans l'exercice</t>
  </si>
  <si>
    <t>Autres Charges Exceptionnelles s/Opérations de Gestion</t>
  </si>
  <si>
    <t>Valeurs Comptables des Eléments d'Actif Cédés</t>
  </si>
  <si>
    <t>TOTAL CHARGES EXCEPTIONNELLES</t>
  </si>
  <si>
    <t>Dotations aux Amortissements sur Immobilisations</t>
  </si>
  <si>
    <t>Dotations aux Provisions pour Risques et Charges d'Exploitation</t>
  </si>
  <si>
    <t>Dotations aux Provisions pour Dépréciation de l'Actif Circulant</t>
  </si>
  <si>
    <t>TOTAL DOTATIONS</t>
  </si>
  <si>
    <t>TOTAL CHARGES</t>
  </si>
  <si>
    <t>TOTAUX APRES REPARTITION</t>
  </si>
  <si>
    <t>PRODUITS</t>
  </si>
  <si>
    <t>AFFECTATION DES PRODUITS</t>
  </si>
  <si>
    <t>Pilotage</t>
  </si>
  <si>
    <t>Logistique</t>
  </si>
  <si>
    <t>Animation</t>
  </si>
  <si>
    <t>Participations des Usagers</t>
  </si>
  <si>
    <t>Participations des Usagers - Bons Vacances</t>
  </si>
  <si>
    <t>Prestations de Service CNAF - Animation Globale</t>
  </si>
  <si>
    <t>Prestations de Service CNAF - Animation Collective Familles</t>
  </si>
  <si>
    <t>Prestations de Service CNAF - multi accueil - crèche - H.G.</t>
  </si>
  <si>
    <t>Autres Prestations de Service CNAF : à préciser (RAM, LAEP…)</t>
  </si>
  <si>
    <t>Prestations de Service  Centres de Loisirs</t>
  </si>
  <si>
    <t>Prestations de Service CNAF - autres à préciser (CLAS…)</t>
  </si>
  <si>
    <t>Prestations de Services Collectivités territoriales (Conseil Général…..)</t>
  </si>
  <si>
    <t>Produits des Activités Annexes</t>
  </si>
  <si>
    <t>Produits des Prestations fournies au personnel (avantages en nature)</t>
  </si>
  <si>
    <t>Locations diverses consenties</t>
  </si>
  <si>
    <t>Mise à disposition du personnel facturée</t>
  </si>
  <si>
    <t>Autres produits d'Activités Annexes</t>
  </si>
  <si>
    <t>TOTAL REMUNERATIONS DES SERVICES</t>
  </si>
  <si>
    <t>Travaux faits par l'Association pour elle-même</t>
  </si>
  <si>
    <t>Subvention de fonctionnement - ETAT</t>
  </si>
  <si>
    <t>Subvention de fonctionnement - REGION</t>
  </si>
  <si>
    <t>Subvention de fonctionnement - DEPARTEMENT</t>
  </si>
  <si>
    <t>Subvention de fonctionnement - COMMUNES</t>
  </si>
  <si>
    <t>Subvention de fonctionnement - CAF</t>
  </si>
  <si>
    <t>Subvention de fonctionnement - AUTRES - à préciser-</t>
  </si>
  <si>
    <t>Subventions finalisées - ETAT</t>
  </si>
  <si>
    <t>Subventions finalisées - REGION</t>
  </si>
  <si>
    <t>Subventions finalisées - DEPARTEMENT</t>
  </si>
  <si>
    <t>Subventions finalisées - COMMUNES</t>
  </si>
  <si>
    <t>Subventions finalisées - CAF</t>
  </si>
  <si>
    <t>Subventions finalisées - AUTRES - à préciser-</t>
  </si>
  <si>
    <t>TOTAL SUBVENTIONS D'EXPLOITATION</t>
  </si>
  <si>
    <t>Contrepartie des Charges Supplétives</t>
  </si>
  <si>
    <t>Collectes et Dons</t>
  </si>
  <si>
    <t>Produits Divers - Remboursements Formations</t>
  </si>
  <si>
    <t>Autres Produits Divers de Gestion Courante</t>
  </si>
  <si>
    <t>TOTAL AUTRES PRODUITS DE GESTION COURANTE</t>
  </si>
  <si>
    <t>TOTAL PRODUITS FINANCIERS</t>
  </si>
  <si>
    <t>Libéralités</t>
  </si>
  <si>
    <t>Produits Exceptionnels sur Opérations de Gestion</t>
  </si>
  <si>
    <t>Produits des Cessions d'Eléments d'Actif</t>
  </si>
  <si>
    <t>Quote-Part des subventions d'investissement affectées au résultat</t>
  </si>
  <si>
    <t>Autres Produits Exceptionnels de l'Exercice</t>
  </si>
  <si>
    <t>TOTAL PRODUITS EXCEPTIONNELS</t>
  </si>
  <si>
    <t>Reprises sur Provisions pour Risques et Charges d'Exploitation</t>
  </si>
  <si>
    <t>Reprises sur Provisions pour Dépréciation des Actifs Circulants</t>
  </si>
  <si>
    <t>TOTAL REPRISES SUR PROVISIONS</t>
  </si>
  <si>
    <t>TRANSFERT DE CHARGES (CNASEA, contrats aidés…)</t>
  </si>
  <si>
    <t>TOTAL PRODUITS</t>
  </si>
  <si>
    <t>ORGANIGRAMME DU PERSONNEL</t>
  </si>
  <si>
    <t>% AFFECTATION DES SALAIRES</t>
  </si>
  <si>
    <t>Fonction</t>
  </si>
  <si>
    <t>NOM Prénom</t>
  </si>
  <si>
    <t>Type contrats</t>
  </si>
  <si>
    <t>Coefficient ou taux horaire</t>
  </si>
  <si>
    <t>Nombre d'heures par mois</t>
  </si>
  <si>
    <t>Dates
Entrée Sortie</t>
  </si>
  <si>
    <t>Qualification</t>
  </si>
  <si>
    <t>Coût Salaire Annuel</t>
  </si>
  <si>
    <t>Petite Enfance</t>
  </si>
  <si>
    <t>Enfance Adolescence</t>
  </si>
  <si>
    <t>Jeunesse</t>
  </si>
  <si>
    <t>Adultes Insertion Familles</t>
  </si>
  <si>
    <t>Adultes Autres</t>
  </si>
  <si>
    <t>Autres</t>
  </si>
  <si>
    <t>COORDINATION : DIRECTION / RESPONSABILITE SECTEURS</t>
  </si>
  <si>
    <t>Base</t>
  </si>
  <si>
    <t>Anc.</t>
  </si>
  <si>
    <t>Entrée</t>
  </si>
  <si>
    <t>Sortie</t>
  </si>
  <si>
    <t>ACCUEIL/SECRETARIAT</t>
  </si>
  <si>
    <t>COMPTABILITE</t>
  </si>
  <si>
    <t>ANIMATION REFERENTE</t>
  </si>
  <si>
    <t>ANIMATION D'ACTIVITES</t>
  </si>
  <si>
    <t>PERSONNEL TECHNIQUE</t>
  </si>
  <si>
    <t>PERSONNEL D'ENTRETIEN</t>
  </si>
  <si>
    <t>Centre social</t>
  </si>
  <si>
    <t>PILOTAGE</t>
  </si>
  <si>
    <t>CHARGES SPECIFIQUES SECTEURS</t>
  </si>
  <si>
    <t>SOUS - TOTAL</t>
  </si>
  <si>
    <t>LOGISTIQUE</t>
  </si>
  <si>
    <t>TOTAL</t>
  </si>
  <si>
    <t>DU PROJET</t>
  </si>
  <si>
    <t>Enfance Ado</t>
  </si>
  <si>
    <t>Adultes autres</t>
  </si>
  <si>
    <t>Sous-total</t>
  </si>
  <si>
    <t>PILOTAGE + ACTIVITES</t>
  </si>
  <si>
    <t xml:space="preserve"> COMMUNE</t>
  </si>
  <si>
    <t>Vie associative</t>
  </si>
  <si>
    <t>Coordination : pilotage &amp; secteurs</t>
  </si>
  <si>
    <t>Accueil/Secrétariat</t>
  </si>
  <si>
    <t>Comptabilité</t>
  </si>
  <si>
    <t>Animation Référente</t>
  </si>
  <si>
    <t>Animation d'Activités</t>
  </si>
  <si>
    <t>Personnels techniques</t>
  </si>
  <si>
    <t>Sous-total Personnels</t>
  </si>
  <si>
    <t xml:space="preserve">Locaux : personnel </t>
  </si>
  <si>
    <t>Locaux : autres charges</t>
  </si>
  <si>
    <t>Sous-total locaux</t>
  </si>
  <si>
    <t>Frais de gestion</t>
  </si>
  <si>
    <t>Frais d'animation</t>
  </si>
  <si>
    <t>Autres charges</t>
  </si>
  <si>
    <t>Total des charges (avant répartition)</t>
  </si>
  <si>
    <t>% Logistique à répartir</t>
  </si>
  <si>
    <t>TOTAL DES CHARGES</t>
  </si>
  <si>
    <t>CENTRE SOCIAL</t>
  </si>
  <si>
    <t>PRODUITS SPECIFIQUES SECTEURS</t>
  </si>
  <si>
    <t>Familles</t>
  </si>
  <si>
    <t>SOUS TOTAL RESSOURCES PROPRES</t>
  </si>
  <si>
    <t>ETAT</t>
  </si>
  <si>
    <t>Contrats Aidés
(CES-CEC-CQ-CIE)</t>
  </si>
  <si>
    <t>SOUS TOTAL ETAT</t>
  </si>
  <si>
    <t>REGION</t>
  </si>
  <si>
    <t>Fonds Européens</t>
  </si>
  <si>
    <t>SOUS TOTAL REGION</t>
  </si>
  <si>
    <t>DEPARTEMENT</t>
  </si>
  <si>
    <t>Subventions</t>
  </si>
  <si>
    <t>Prestations de service</t>
  </si>
  <si>
    <t>Répartition des  charges supplétives</t>
  </si>
  <si>
    <t>SOUS TOTAL COMMUNE(S)</t>
  </si>
  <si>
    <t>SOUS TOTAL CAF</t>
  </si>
  <si>
    <t>Autres produits</t>
  </si>
  <si>
    <t>TOTAL DES PRODUITS</t>
  </si>
  <si>
    <t>SYNTHESE</t>
  </si>
  <si>
    <t>CHARGES ET PRODUITS SPECIFIQUES SECTEURS</t>
  </si>
  <si>
    <t>sous-total</t>
  </si>
  <si>
    <t>SOLDE</t>
  </si>
  <si>
    <t>NUMERO DOSSIER</t>
  </si>
  <si>
    <t>NUMERO GESTIONNAIRE</t>
  </si>
  <si>
    <t>RAISON SOCIALE GESTIONNAIRE</t>
  </si>
  <si>
    <t>NUMERO EQUIPEMENT</t>
  </si>
  <si>
    <t>NOM EQUIPEMENT</t>
  </si>
  <si>
    <t>ACTIVITE EQUIPEMENT</t>
  </si>
  <si>
    <t>CODE POSTAL ETABLISSEMENT OU EQUIPEMENT</t>
  </si>
  <si>
    <t>NOM COMMUNE ETABLISSEMENT OU EQUIPEMENT</t>
  </si>
  <si>
    <t>Centre Social Vallée Violette</t>
  </si>
  <si>
    <t>JOUE LES TOURS</t>
  </si>
  <si>
    <t>Centre Social Camille Claudel</t>
  </si>
  <si>
    <t>VILLE AUX DAMES</t>
  </si>
  <si>
    <t>Centre Social Bois brulé</t>
  </si>
  <si>
    <t>BALLAN MIRE</t>
  </si>
  <si>
    <t>Centre Social Maryse Bastié</t>
  </si>
  <si>
    <t>TOURS</t>
  </si>
  <si>
    <t>Centre Social CLAAC</t>
  </si>
  <si>
    <t>CHINON</t>
  </si>
  <si>
    <t>Centre Social Le Morier</t>
  </si>
  <si>
    <t>Centre Social La Rabière</t>
  </si>
  <si>
    <t>Centre Social Courteline</t>
  </si>
  <si>
    <t>Centre Social Tours Nord Genti</t>
  </si>
  <si>
    <t>Centre Social Equinoxe</t>
  </si>
  <si>
    <t>LA RICHE</t>
  </si>
  <si>
    <t>Centre Social La Douve</t>
  </si>
  <si>
    <t>LANGEAIS</t>
  </si>
  <si>
    <t>Centre Social Blere</t>
  </si>
  <si>
    <t>BLERE</t>
  </si>
  <si>
    <t>Code Postal :</t>
  </si>
  <si>
    <t>Code postal :</t>
  </si>
  <si>
    <r>
      <t xml:space="preserve">Pour permettre une meilleure identification de vos documents, </t>
    </r>
    <r>
      <rPr>
        <b/>
        <u val="single"/>
        <sz val="14"/>
        <color indexed="10"/>
        <rFont val="Arial"/>
        <family val="2"/>
      </rPr>
      <t>vous devez mettre impérativement votre n° de dossier (dit n° SIAS).</t>
    </r>
  </si>
  <si>
    <t>dès l'apparition de cette feuille cliquer sur OK</t>
  </si>
  <si>
    <t>Bienvenue sur la page d'accueil des documents "Centre social"</t>
  </si>
  <si>
    <t>merci de selectionner votre n° de dossier SIAS</t>
  </si>
  <si>
    <t>Corbeille S@fir :</t>
  </si>
  <si>
    <t>Prèv PSO</t>
  </si>
  <si>
    <t>Centre Social Pluriel(le)s</t>
  </si>
  <si>
    <r>
      <t>REPARTITION LOGISTIQUE</t>
    </r>
    <r>
      <rPr>
        <b/>
        <sz val="12"/>
        <rFont val="Tahoma"/>
        <family val="2"/>
      </rPr>
      <t xml:space="preserve">
(Proportionnellement aux charges Pilotage+Animation)</t>
    </r>
  </si>
  <si>
    <t>AVOINE</t>
  </si>
  <si>
    <t>AMBOISE</t>
  </si>
  <si>
    <t>ASSOC POUR L'ANIMATION DE MONTLOUIS</t>
  </si>
  <si>
    <t>MONTLOUIS SUR LOIRE</t>
  </si>
  <si>
    <t>Prévisionnel 2017</t>
  </si>
  <si>
    <t>200100076</t>
  </si>
  <si>
    <t>ASSOC JOCONDIENNE DU CENTRE SOCIAL VALLEE VIOLETTE</t>
  </si>
  <si>
    <t>37300</t>
  </si>
  <si>
    <t>200200106</t>
  </si>
  <si>
    <t>ASSOC CAMILLE CLAUDEL LA VILLE AUX DAMES</t>
  </si>
  <si>
    <t>37700</t>
  </si>
  <si>
    <t>200200122</t>
  </si>
  <si>
    <t>ASSOC GESTION CENTRE SOCIAL JULES VERNE</t>
  </si>
  <si>
    <t>37510</t>
  </si>
  <si>
    <t>200200123</t>
  </si>
  <si>
    <t>MAIRIE DE NAZELLES NEGRON</t>
  </si>
  <si>
    <t>Centre Social Val de Cisse</t>
  </si>
  <si>
    <t>37530</t>
  </si>
  <si>
    <t>NAZELLES NEGRON</t>
  </si>
  <si>
    <t>200200127</t>
  </si>
  <si>
    <t>ASSOC USAGERS CENTRE SOCIAL GIRAUDEAU</t>
  </si>
  <si>
    <t>37000</t>
  </si>
  <si>
    <t>200200129</t>
  </si>
  <si>
    <t>ASSOC CLAAC</t>
  </si>
  <si>
    <t>37502</t>
  </si>
  <si>
    <t>200200130</t>
  </si>
  <si>
    <t>MAIRIE DE LA RICHE</t>
  </si>
  <si>
    <t>37520</t>
  </si>
  <si>
    <t>200200186</t>
  </si>
  <si>
    <t>ASSOC TOURANGELLE DES CENTRES SOCIAUX</t>
  </si>
  <si>
    <t>200200187</t>
  </si>
  <si>
    <t>200300479</t>
  </si>
  <si>
    <t>ASSOC SOCIO CULTURELLE COURTELINE</t>
  </si>
  <si>
    <t>200400006</t>
  </si>
  <si>
    <t>ASSOC LEO LAGRANGE</t>
  </si>
  <si>
    <t>37100</t>
  </si>
  <si>
    <t>200400047</t>
  </si>
  <si>
    <t>ASSOC UFCV ORLEANS</t>
  </si>
  <si>
    <t>Centre Social Sanitas</t>
  </si>
  <si>
    <t>200500105</t>
  </si>
  <si>
    <t>CCAS LA RICHE</t>
  </si>
  <si>
    <t>200600001</t>
  </si>
  <si>
    <t>ASSOC CENTRE SOCIAL DE LA DOUVE</t>
  </si>
  <si>
    <t>37130</t>
  </si>
  <si>
    <t>200700124</t>
  </si>
  <si>
    <t>ASSOC CENTRE SOCIO CULTUREL DE BLERE</t>
  </si>
  <si>
    <t>37150</t>
  </si>
  <si>
    <t>201300352</t>
  </si>
  <si>
    <t>ASSOCIATION PLURIEL(LE)S</t>
  </si>
  <si>
    <t>201400184</t>
  </si>
  <si>
    <t>CC CHINON VIENNE ET LOIRE</t>
  </si>
  <si>
    <t>Centre Social du Véron</t>
  </si>
  <si>
    <t>37420</t>
  </si>
  <si>
    <t>201500118</t>
  </si>
  <si>
    <t>MAIRIE DE CHATEAU RENAULT</t>
  </si>
  <si>
    <t>Centre Social Elan Coluche</t>
  </si>
  <si>
    <t>37110</t>
  </si>
  <si>
    <t>CHATEAU RENAULT</t>
  </si>
  <si>
    <t>201500208</t>
  </si>
  <si>
    <t>ASSOC CENTRE CHARLES PEGUY MJC AMBOISE</t>
  </si>
  <si>
    <t>Centre Social Charles Péguy</t>
  </si>
  <si>
    <t>37400</t>
  </si>
  <si>
    <t>201500497</t>
  </si>
  <si>
    <t>Centre Social La Passerelle</t>
  </si>
  <si>
    <t>37270</t>
  </si>
  <si>
    <t>70623-Eaje</t>
  </si>
  <si>
    <t>70623-Ram
70623-Laep</t>
  </si>
  <si>
    <t>70623-CL</t>
  </si>
  <si>
    <t>70623-Clas</t>
  </si>
  <si>
    <t>Il vous suffit de cliquer sur les icônes ci-dessous (une petite main apparaîtera) vous pourrez ainsi remplir vos documents prévisionnels 2018.</t>
  </si>
  <si>
    <t>&gt; Retour des documents au 31 janvier 2018.</t>
  </si>
  <si>
    <t>Le règlement intérieur est à votre disposition sous le Site partenaires</t>
  </si>
  <si>
    <t>http://www.caf37-partenaires.fr/</t>
  </si>
  <si>
    <t>PREV. 2018</t>
  </si>
  <si>
    <t>PREVISIONNEL 2018</t>
  </si>
  <si>
    <t>Prévisionnel 2018</t>
  </si>
  <si>
    <t>Centre Social des Fontaines</t>
  </si>
  <si>
    <t>ASSOC FEDERATION DES ŒUVRES LAIQUES 37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</si>
</sst>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0.0"/>
    <numFmt numFmtId="167" formatCode="#,##0.00\ &quot;€&quot;"/>
    <numFmt numFmtId="168" formatCode="0#&quot; &quot;##&quot; &quot;##&quot; &quot;##&quot; &quot;##"/>
    <numFmt numFmtId="169" formatCode="00000"/>
    <numFmt numFmtId="170" formatCode="#,##0.00\ _€"/>
    <numFmt numFmtId="171" formatCode="dd/mm/yy"/>
    <numFmt numFmtId="172" formatCode="#,##0.00\ [$€-40C]"/>
    <numFmt numFmtId="173" formatCode="d\ mmmm\ yyyy"/>
    <numFmt numFmtId="174" formatCode="#,##0\ &quot;F&quot;;\-#,##0\ &quot;F&quot;"/>
    <numFmt numFmtId="175" formatCode="#,##0\ &quot;F&quot;;[Red]\-#,##0\ &quot;F&quot;"/>
    <numFmt numFmtId="176" formatCode="#,##0.00\ &quot;F&quot;;\-#,##0.00\ &quot;F&quot;"/>
    <numFmt numFmtId="177" formatCode="#,##0.00\ &quot;F&quot;;[Red]\-#,##0.00\ &quot;F&quot;"/>
    <numFmt numFmtId="178" formatCode="_-* #,##0\ &quot;F&quot;_-;\-* #,##0\ &quot;F&quot;_-;_-* &quot;-&quot;\ &quot;F&quot;_-;_-@_-"/>
    <numFmt numFmtId="179" formatCode="_-* #,##0\ _F_-;\-* #,##0\ _F_-;_-* &quot;-&quot;\ _F_-;_-@_-"/>
    <numFmt numFmtId="180" formatCode="_-* #,##0.00\ &quot;F&quot;_-;\-* #,##0.00\ &quot;F&quot;_-;_-* &quot;-&quot;??\ &quot;F&quot;_-;_-@_-"/>
    <numFmt numFmtId="181" formatCode="_-* #,##0.00\ _F_-;\-* #,##0.00\ _F_-;_-* &quot;-&quot;??\ _F_-;_-@_-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0000000"/>
    <numFmt numFmtId="188" formatCode="#,##0.0"/>
    <numFmt numFmtId="189" formatCode="0.0%"/>
    <numFmt numFmtId="190" formatCode="0.000%"/>
    <numFmt numFmtId="191" formatCode="[$-409]dd/mm/yyyy"/>
  </numFmts>
  <fonts count="83">
    <font>
      <sz val="10"/>
      <name val="Arial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8"/>
      <name val="Times New Roman"/>
      <family val="1"/>
    </font>
    <font>
      <sz val="10"/>
      <name val="MS Sans Serif"/>
      <family val="2"/>
    </font>
    <font>
      <sz val="14"/>
      <color indexed="62"/>
      <name val="Tahoma"/>
      <family val="2"/>
    </font>
    <font>
      <sz val="12"/>
      <color indexed="62"/>
      <name val="Tahoma"/>
      <family val="2"/>
    </font>
    <font>
      <b/>
      <sz val="10"/>
      <color indexed="12"/>
      <name val="MS Sans Serif"/>
      <family val="2"/>
    </font>
    <font>
      <sz val="8"/>
      <color indexed="62"/>
      <name val="Tahoma"/>
      <family val="2"/>
    </font>
    <font>
      <u val="single"/>
      <sz val="8"/>
      <color indexed="62"/>
      <name val="Tahoma"/>
      <family val="2"/>
    </font>
    <font>
      <sz val="16"/>
      <color indexed="62"/>
      <name val="Tahoma"/>
      <family val="2"/>
    </font>
    <font>
      <sz val="11"/>
      <color indexed="62"/>
      <name val="Tahoma"/>
      <family val="2"/>
    </font>
    <font>
      <sz val="8"/>
      <color indexed="62"/>
      <name val="Times New Roman"/>
      <family val="1"/>
    </font>
    <font>
      <b/>
      <u val="single"/>
      <sz val="14"/>
      <color indexed="10"/>
      <name val="Arial"/>
      <family val="2"/>
    </font>
    <font>
      <sz val="10"/>
      <color indexed="12"/>
      <name val="MS Sans Serif"/>
      <family val="2"/>
    </font>
    <font>
      <b/>
      <u val="single"/>
      <sz val="10"/>
      <color indexed="60"/>
      <name val="Arial"/>
      <family val="2"/>
    </font>
    <font>
      <sz val="8"/>
      <name val="Tahoma"/>
      <family val="2"/>
    </font>
    <font>
      <b/>
      <u val="single"/>
      <sz val="14"/>
      <name val="Tahoma"/>
      <family val="2"/>
    </font>
    <font>
      <sz val="14"/>
      <name val="Tahoma"/>
      <family val="2"/>
    </font>
    <font>
      <b/>
      <sz val="12"/>
      <name val="Arial"/>
      <family val="2"/>
    </font>
    <font>
      <b/>
      <sz val="48"/>
      <name val="Tahoma"/>
      <family val="2"/>
    </font>
    <font>
      <b/>
      <sz val="14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b/>
      <sz val="36"/>
      <name val="Tahoma"/>
      <family val="2"/>
    </font>
    <font>
      <u val="single"/>
      <sz val="12"/>
      <name val="Tahoma"/>
      <family val="2"/>
    </font>
    <font>
      <sz val="12"/>
      <name val="Tahoma"/>
      <family val="2"/>
    </font>
    <font>
      <b/>
      <u val="single"/>
      <sz val="24"/>
      <name val="Tahoma"/>
      <family val="2"/>
    </font>
    <font>
      <b/>
      <sz val="24"/>
      <name val="Tahoma"/>
      <family val="2"/>
    </font>
    <font>
      <b/>
      <u val="single"/>
      <sz val="10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u val="single"/>
      <sz val="11"/>
      <name val="Tahoma"/>
      <family val="2"/>
    </font>
    <font>
      <sz val="11"/>
      <name val="Tahoma"/>
      <family val="2"/>
    </font>
    <font>
      <sz val="10"/>
      <name val="Tahoma"/>
      <family val="2"/>
    </font>
    <font>
      <u val="single"/>
      <sz val="14"/>
      <color indexed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20"/>
      <color indexed="56"/>
      <name val="Arial"/>
      <family val="2"/>
    </font>
    <font>
      <i/>
      <sz val="10"/>
      <color indexed="56"/>
      <name val="Arial"/>
      <family val="2"/>
    </font>
    <font>
      <b/>
      <sz val="14"/>
      <color indexed="56"/>
      <name val="Arial"/>
      <family val="2"/>
    </font>
    <font>
      <b/>
      <sz val="14"/>
      <color indexed="10"/>
      <name val="Arial"/>
      <family val="2"/>
    </font>
    <font>
      <sz val="11"/>
      <name val="Calibri"/>
      <family val="2"/>
    </font>
    <font>
      <b/>
      <sz val="1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20"/>
      <color theme="3"/>
      <name val="Arial"/>
      <family val="2"/>
    </font>
    <font>
      <i/>
      <sz val="10"/>
      <color theme="3"/>
      <name val="Arial"/>
      <family val="2"/>
    </font>
    <font>
      <b/>
      <sz val="14"/>
      <color theme="3"/>
      <name val="Arial"/>
      <family val="2"/>
    </font>
    <font>
      <b/>
      <sz val="14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  <fill>
      <patternFill patternType="lightGray">
        <bgColor indexed="9"/>
      </patternFill>
    </fill>
    <fill>
      <patternFill patternType="lightGray">
        <fgColor indexed="9"/>
      </patternFill>
    </fill>
    <fill>
      <patternFill patternType="lightGray">
        <bgColor indexed="22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double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double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 style="dashed"/>
      <bottom style="thin"/>
    </border>
    <border>
      <left style="double"/>
      <right style="thin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double"/>
      <top style="medium"/>
      <bottom style="double"/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double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double"/>
      <right style="thin"/>
      <top style="medium"/>
      <bottom style="double"/>
    </border>
    <border>
      <left style="thin"/>
      <right>
        <color indexed="63"/>
      </right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medium"/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 style="medium"/>
      <bottom style="thick"/>
    </border>
    <border>
      <left>
        <color indexed="63"/>
      </left>
      <right>
        <color indexed="63"/>
      </right>
      <top style="medium"/>
      <bottom style="thick"/>
    </border>
    <border>
      <left style="medium"/>
      <right style="thick"/>
      <top style="medium"/>
      <bottom style="thick"/>
    </border>
    <border>
      <left style="thick"/>
      <right style="thick"/>
      <top style="thick"/>
      <bottom style="thick"/>
    </border>
    <border>
      <left style="thick"/>
      <right style="thick"/>
      <top style="thick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medium"/>
      <right>
        <color indexed="63"/>
      </right>
      <top style="thick"/>
      <bottom style="medium"/>
    </border>
    <border>
      <left style="medium"/>
      <right style="thick"/>
      <top style="thick"/>
      <bottom style="medium"/>
    </border>
    <border>
      <left style="thick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thick"/>
      <top style="medium"/>
      <bottom style="medium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medium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 style="medium"/>
      <right>
        <color indexed="63"/>
      </right>
      <top style="thick"/>
      <bottom style="thick"/>
    </border>
    <border>
      <left style="medium"/>
      <right style="thick"/>
      <top style="thick"/>
      <bottom style="thick"/>
    </border>
    <border>
      <left>
        <color indexed="63"/>
      </left>
      <right style="medium"/>
      <top style="thick"/>
      <bottom style="medium"/>
    </border>
    <border>
      <left>
        <color indexed="63"/>
      </left>
      <right style="thick"/>
      <top style="medium"/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ck"/>
      <top style="medium"/>
      <bottom>
        <color indexed="63"/>
      </bottom>
    </border>
    <border>
      <left style="thick"/>
      <right style="medium"/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medium"/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6" borderId="1" applyNumberFormat="0" applyAlignment="0" applyProtection="0"/>
    <xf numFmtId="0" fontId="66" fillId="0" borderId="2" applyNumberFormat="0" applyFill="0" applyAlignment="0" applyProtection="0"/>
    <xf numFmtId="0" fontId="0" fillId="27" borderId="3" applyNumberFormat="0" applyFont="0" applyAlignment="0" applyProtection="0"/>
    <xf numFmtId="0" fontId="67" fillId="28" borderId="1" applyNumberFormat="0" applyAlignment="0" applyProtection="0"/>
    <xf numFmtId="44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3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70" fillId="31" borderId="0" applyNumberFormat="0" applyBorder="0" applyAlignment="0" applyProtection="0"/>
    <xf numFmtId="0" fontId="71" fillId="26" borderId="4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5" applyNumberFormat="0" applyFill="0" applyAlignment="0" applyProtection="0"/>
    <xf numFmtId="0" fontId="75" fillId="0" borderId="6" applyNumberFormat="0" applyFill="0" applyAlignment="0" applyProtection="0"/>
    <xf numFmtId="0" fontId="76" fillId="0" borderId="7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</cellStyleXfs>
  <cellXfs count="550">
    <xf numFmtId="0" fontId="0" fillId="0" borderId="0" xfId="0" applyAlignment="1">
      <alignment/>
    </xf>
    <xf numFmtId="0" fontId="7" fillId="33" borderId="10" xfId="55" applyNumberFormat="1" applyFont="1" applyFill="1" applyBorder="1" applyAlignment="1" quotePrefix="1">
      <alignment horizontal="center" vertical="center" wrapText="1"/>
      <protection/>
    </xf>
    <xf numFmtId="0" fontId="7" fillId="33" borderId="11" xfId="55" applyNumberFormat="1" applyFont="1" applyFill="1" applyBorder="1" applyAlignment="1" quotePrefix="1">
      <alignment horizontal="center" vertical="center" wrapText="1"/>
      <protection/>
    </xf>
    <xf numFmtId="0" fontId="7" fillId="33" borderId="12" xfId="55" applyNumberFormat="1" applyFont="1" applyFill="1" applyBorder="1" applyAlignment="1" quotePrefix="1">
      <alignment horizontal="center" vertical="center" wrapText="1"/>
      <protection/>
    </xf>
    <xf numFmtId="0" fontId="4" fillId="0" borderId="0" xfId="55">
      <alignment/>
      <protection/>
    </xf>
    <xf numFmtId="0" fontId="0" fillId="0" borderId="13" xfId="0" applyNumberFormat="1" applyBorder="1" applyAlignment="1" quotePrefix="1">
      <alignment/>
    </xf>
    <xf numFmtId="0" fontId="0" fillId="0" borderId="14" xfId="0" applyNumberFormat="1" applyBorder="1" applyAlignment="1" quotePrefix="1">
      <alignment horizontal="center"/>
    </xf>
    <xf numFmtId="0" fontId="0" fillId="0" borderId="15" xfId="0" applyNumberFormat="1" applyBorder="1" applyAlignment="1" quotePrefix="1">
      <alignment horizontal="center"/>
    </xf>
    <xf numFmtId="0" fontId="0" fillId="0" borderId="13" xfId="0" applyNumberFormat="1" applyBorder="1" applyAlignment="1" quotePrefix="1">
      <alignment horizontal="center"/>
    </xf>
    <xf numFmtId="0" fontId="4" fillId="0" borderId="0" xfId="55" applyFill="1">
      <alignment/>
      <protection/>
    </xf>
    <xf numFmtId="0" fontId="8" fillId="0" borderId="0" xfId="56" applyFont="1" applyProtection="1">
      <alignment/>
      <protection/>
    </xf>
    <xf numFmtId="0" fontId="8" fillId="0" borderId="0" xfId="56" applyFont="1" applyProtection="1">
      <alignment/>
      <protection locked="0"/>
    </xf>
    <xf numFmtId="0" fontId="6" fillId="0" borderId="0" xfId="56" applyFont="1" applyAlignment="1">
      <alignment vertical="center"/>
      <protection/>
    </xf>
    <xf numFmtId="0" fontId="8" fillId="0" borderId="0" xfId="56" applyFont="1">
      <alignment/>
      <protection/>
    </xf>
    <xf numFmtId="3" fontId="8" fillId="0" borderId="0" xfId="56" applyNumberFormat="1" applyFont="1" applyProtection="1">
      <alignment/>
      <protection locked="0"/>
    </xf>
    <xf numFmtId="0" fontId="5" fillId="0" borderId="0" xfId="56" applyFont="1" applyProtection="1">
      <alignment/>
      <protection locked="0"/>
    </xf>
    <xf numFmtId="0" fontId="10" fillId="0" borderId="0" xfId="56" applyFont="1" applyProtection="1">
      <alignment/>
      <protection locked="0"/>
    </xf>
    <xf numFmtId="0" fontId="8" fillId="0" borderId="0" xfId="56" applyFont="1" applyAlignment="1" applyProtection="1">
      <alignment vertical="center"/>
      <protection/>
    </xf>
    <xf numFmtId="0" fontId="8" fillId="0" borderId="0" xfId="56" applyFont="1" applyAlignment="1" applyProtection="1">
      <alignment vertical="center"/>
      <protection locked="0"/>
    </xf>
    <xf numFmtId="0" fontId="8" fillId="34" borderId="0" xfId="57" applyFont="1" applyFill="1" applyBorder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>
      <alignment/>
      <protection/>
    </xf>
    <xf numFmtId="0" fontId="11" fillId="0" borderId="0" xfId="56" applyFont="1">
      <alignment/>
      <protection/>
    </xf>
    <xf numFmtId="0" fontId="8" fillId="0" borderId="0" xfId="56" applyFont="1" applyBorder="1">
      <alignment/>
      <protection/>
    </xf>
    <xf numFmtId="0" fontId="12" fillId="0" borderId="0" xfId="56" applyFont="1">
      <alignment/>
      <protection/>
    </xf>
    <xf numFmtId="0" fontId="12" fillId="34" borderId="0" xfId="56" applyFont="1" applyFill="1" applyBorder="1">
      <alignment/>
      <protection/>
    </xf>
    <xf numFmtId="0" fontId="12" fillId="34" borderId="0" xfId="56" applyFont="1" applyFill="1">
      <alignment/>
      <protection/>
    </xf>
    <xf numFmtId="0" fontId="12" fillId="0" borderId="0" xfId="56" applyFont="1" applyBorder="1">
      <alignment/>
      <protection/>
    </xf>
    <xf numFmtId="0" fontId="0" fillId="0" borderId="0" xfId="53">
      <alignment/>
      <protection/>
    </xf>
    <xf numFmtId="0" fontId="0" fillId="0" borderId="0" xfId="53" applyFill="1">
      <alignment/>
      <protection/>
    </xf>
    <xf numFmtId="0" fontId="0" fillId="6" borderId="16" xfId="53" applyFill="1" applyBorder="1" applyAlignment="1">
      <alignment/>
      <protection/>
    </xf>
    <xf numFmtId="0" fontId="0" fillId="6" borderId="17" xfId="53" applyFill="1" applyBorder="1" applyAlignment="1">
      <alignment/>
      <protection/>
    </xf>
    <xf numFmtId="0" fontId="0" fillId="6" borderId="18" xfId="53" applyFill="1" applyBorder="1" applyAlignment="1">
      <alignment/>
      <protection/>
    </xf>
    <xf numFmtId="0" fontId="0" fillId="6" borderId="19" xfId="53" applyFill="1" applyBorder="1" applyAlignment="1">
      <alignment/>
      <protection/>
    </xf>
    <xf numFmtId="0" fontId="0" fillId="6" borderId="0" xfId="53" applyFill="1" applyBorder="1" applyAlignment="1">
      <alignment/>
      <protection/>
    </xf>
    <xf numFmtId="0" fontId="0" fillId="6" borderId="20" xfId="53" applyFill="1" applyBorder="1" applyAlignment="1">
      <alignment/>
      <protection/>
    </xf>
    <xf numFmtId="0" fontId="0" fillId="6" borderId="21" xfId="53" applyFill="1" applyBorder="1" applyAlignment="1">
      <alignment/>
      <protection/>
    </xf>
    <xf numFmtId="0" fontId="0" fillId="6" borderId="22" xfId="53" applyFill="1" applyBorder="1" applyAlignment="1">
      <alignment/>
      <protection/>
    </xf>
    <xf numFmtId="0" fontId="0" fillId="6" borderId="23" xfId="53" applyFill="1" applyBorder="1" applyAlignment="1">
      <alignment/>
      <protection/>
    </xf>
    <xf numFmtId="0" fontId="14" fillId="0" borderId="24" xfId="55" applyNumberFormat="1" applyFont="1" applyFill="1" applyBorder="1" applyAlignment="1" quotePrefix="1">
      <alignment horizontal="left" vertical="center" wrapText="1"/>
      <protection/>
    </xf>
    <xf numFmtId="0" fontId="15" fillId="6" borderId="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3" fontId="18" fillId="0" borderId="0" xfId="56" applyNumberFormat="1" applyFont="1" applyAlignment="1" applyProtection="1">
      <alignment vertical="center"/>
      <protection/>
    </xf>
    <xf numFmtId="3" fontId="18" fillId="0" borderId="0" xfId="56" applyNumberFormat="1" applyFont="1" applyBorder="1" applyAlignment="1" applyProtection="1">
      <alignment horizontal="centerContinuous" vertical="center"/>
      <protection/>
    </xf>
    <xf numFmtId="0" fontId="18" fillId="0" borderId="0" xfId="56" applyNumberFormat="1" applyFont="1" applyAlignment="1" applyProtection="1">
      <alignment horizontal="center" vertical="center"/>
      <protection/>
    </xf>
    <xf numFmtId="0" fontId="18" fillId="0" borderId="0" xfId="56" applyFont="1" applyAlignment="1" applyProtection="1">
      <alignment horizontal="left" vertical="center"/>
      <protection locked="0"/>
    </xf>
    <xf numFmtId="0" fontId="19" fillId="0" borderId="0" xfId="0" applyFont="1" applyBorder="1" applyAlignment="1" applyProtection="1">
      <alignment vertical="center" wrapText="1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19" fillId="0" borderId="0" xfId="0" applyFont="1" applyFill="1" applyBorder="1" applyAlignment="1" applyProtection="1">
      <alignment vertical="center" wrapText="1"/>
      <protection/>
    </xf>
    <xf numFmtId="0" fontId="18" fillId="0" borderId="0" xfId="56" applyNumberFormat="1" applyFont="1" applyAlignment="1" applyProtection="1">
      <alignment vertical="center"/>
      <protection/>
    </xf>
    <xf numFmtId="0" fontId="18" fillId="0" borderId="0" xfId="56" applyFont="1" applyAlignment="1" applyProtection="1">
      <alignment vertical="center"/>
      <protection/>
    </xf>
    <xf numFmtId="0" fontId="19" fillId="0" borderId="0" xfId="0" applyFont="1" applyFill="1" applyAlignment="1" applyProtection="1">
      <alignment horizontal="left" vertical="center" wrapText="1"/>
      <protection/>
    </xf>
    <xf numFmtId="0" fontId="20" fillId="0" borderId="0" xfId="56" applyNumberFormat="1" applyFont="1" applyAlignment="1" applyProtection="1">
      <alignment horizontal="centerContinuous" vertical="center"/>
      <protection/>
    </xf>
    <xf numFmtId="0" fontId="21" fillId="0" borderId="0" xfId="56" applyFont="1" applyAlignment="1" applyProtection="1">
      <alignment horizontal="centerContinuous" vertical="center"/>
      <protection/>
    </xf>
    <xf numFmtId="0" fontId="0" fillId="0" borderId="0" xfId="0" applyFont="1" applyBorder="1" applyAlignment="1" applyProtection="1">
      <alignment vertical="center" wrapText="1"/>
      <protection/>
    </xf>
    <xf numFmtId="0" fontId="22" fillId="0" borderId="0" xfId="0" applyFont="1" applyAlignment="1" applyProtection="1">
      <alignment vertical="center" wrapText="1"/>
      <protection/>
    </xf>
    <xf numFmtId="3" fontId="21" fillId="0" borderId="0" xfId="56" applyNumberFormat="1" applyFont="1" applyAlignment="1" applyProtection="1">
      <alignment horizontal="centerContinuous" vertical="center"/>
      <protection/>
    </xf>
    <xf numFmtId="0" fontId="21" fillId="0" borderId="25" xfId="56" applyNumberFormat="1" applyFont="1" applyBorder="1" applyAlignment="1" applyProtection="1">
      <alignment horizontal="center" vertical="center"/>
      <protection/>
    </xf>
    <xf numFmtId="3" fontId="21" fillId="0" borderId="26" xfId="56" applyNumberFormat="1" applyFont="1" applyBorder="1" applyAlignment="1" applyProtection="1">
      <alignment horizontal="center" vertical="center"/>
      <protection locked="0"/>
    </xf>
    <xf numFmtId="3" fontId="21" fillId="0" borderId="27" xfId="56" applyNumberFormat="1" applyFont="1" applyBorder="1" applyAlignment="1" applyProtection="1">
      <alignment horizontal="centerContinuous" vertical="center"/>
      <protection locked="0"/>
    </xf>
    <xf numFmtId="3" fontId="21" fillId="0" borderId="28" xfId="56" applyNumberFormat="1" applyFont="1" applyBorder="1" applyAlignment="1" applyProtection="1">
      <alignment horizontal="centerContinuous" vertical="center"/>
      <protection locked="0"/>
    </xf>
    <xf numFmtId="0" fontId="21" fillId="0" borderId="29" xfId="56" applyNumberFormat="1" applyFont="1" applyBorder="1" applyAlignment="1" applyProtection="1">
      <alignment horizontal="center" vertical="center"/>
      <protection/>
    </xf>
    <xf numFmtId="1" fontId="21" fillId="0" borderId="24" xfId="56" applyNumberFormat="1" applyFont="1" applyBorder="1" applyAlignment="1" applyProtection="1">
      <alignment horizontal="center" vertical="center"/>
      <protection locked="0"/>
    </xf>
    <xf numFmtId="3" fontId="21" fillId="0" borderId="30" xfId="56" applyNumberFormat="1" applyFont="1" applyBorder="1" applyAlignment="1" applyProtection="1">
      <alignment horizontal="center" vertical="center"/>
      <protection locked="0"/>
    </xf>
    <xf numFmtId="3" fontId="21" fillId="0" borderId="31" xfId="56" applyNumberFormat="1" applyFont="1" applyBorder="1" applyAlignment="1" applyProtection="1">
      <alignment horizontal="center" vertical="center"/>
      <protection locked="0"/>
    </xf>
    <xf numFmtId="3" fontId="21" fillId="0" borderId="32" xfId="56" applyNumberFormat="1" applyFont="1" applyBorder="1" applyAlignment="1" applyProtection="1">
      <alignment horizontal="center" vertical="center"/>
      <protection locked="0"/>
    </xf>
    <xf numFmtId="0" fontId="18" fillId="0" borderId="11" xfId="56" applyNumberFormat="1" applyFont="1" applyBorder="1" applyAlignment="1" applyProtection="1">
      <alignment horizontal="center" vertical="center"/>
      <protection/>
    </xf>
    <xf numFmtId="0" fontId="18" fillId="0" borderId="33" xfId="56" applyFont="1" applyBorder="1" applyAlignment="1" applyProtection="1">
      <alignment vertical="center"/>
      <protection/>
    </xf>
    <xf numFmtId="3" fontId="18" fillId="0" borderId="10" xfId="56" applyNumberFormat="1" applyFont="1" applyBorder="1" applyAlignment="1" applyProtection="1">
      <alignment vertical="center"/>
      <protection locked="0"/>
    </xf>
    <xf numFmtId="3" fontId="18" fillId="35" borderId="10" xfId="56" applyNumberFormat="1" applyFont="1" applyFill="1" applyBorder="1" applyAlignment="1" applyProtection="1">
      <alignment vertical="center"/>
      <protection locked="0"/>
    </xf>
    <xf numFmtId="3" fontId="18" fillId="35" borderId="12" xfId="56" applyNumberFormat="1" applyFont="1" applyFill="1" applyBorder="1" applyAlignment="1" applyProtection="1">
      <alignment vertical="center"/>
      <protection locked="0"/>
    </xf>
    <xf numFmtId="3" fontId="18" fillId="0" borderId="34" xfId="56" applyNumberFormat="1" applyFont="1" applyBorder="1" applyAlignment="1" applyProtection="1">
      <alignment vertical="center"/>
      <protection locked="0"/>
    </xf>
    <xf numFmtId="0" fontId="18" fillId="0" borderId="35" xfId="56" applyNumberFormat="1" applyFont="1" applyBorder="1" applyAlignment="1" applyProtection="1">
      <alignment horizontal="center" vertical="center"/>
      <protection/>
    </xf>
    <xf numFmtId="0" fontId="18" fillId="0" borderId="36" xfId="56" applyFont="1" applyBorder="1" applyAlignment="1" applyProtection="1">
      <alignment vertical="center"/>
      <protection/>
    </xf>
    <xf numFmtId="3" fontId="18" fillId="35" borderId="37" xfId="56" applyNumberFormat="1" applyFont="1" applyFill="1" applyBorder="1" applyAlignment="1" applyProtection="1">
      <alignment vertical="center"/>
      <protection locked="0"/>
    </xf>
    <xf numFmtId="3" fontId="18" fillId="0" borderId="12" xfId="56" applyNumberFormat="1" applyFont="1" applyBorder="1" applyAlignment="1" applyProtection="1">
      <alignment vertical="center"/>
      <protection locked="0"/>
    </xf>
    <xf numFmtId="3" fontId="18" fillId="0" borderId="38" xfId="56" applyNumberFormat="1" applyFont="1" applyBorder="1" applyAlignment="1" applyProtection="1">
      <alignment vertical="center"/>
      <protection locked="0"/>
    </xf>
    <xf numFmtId="3" fontId="18" fillId="0" borderId="38" xfId="56" applyNumberFormat="1" applyFont="1" applyFill="1" applyBorder="1" applyAlignment="1" applyProtection="1">
      <alignment vertical="center"/>
      <protection locked="0"/>
    </xf>
    <xf numFmtId="0" fontId="21" fillId="0" borderId="39" xfId="56" applyNumberFormat="1" applyFont="1" applyBorder="1" applyAlignment="1" applyProtection="1">
      <alignment horizontal="center" vertical="center"/>
      <protection/>
    </xf>
    <xf numFmtId="0" fontId="21" fillId="0" borderId="40" xfId="56" applyFont="1" applyBorder="1" applyAlignment="1" applyProtection="1">
      <alignment horizontal="right" vertical="center"/>
      <protection/>
    </xf>
    <xf numFmtId="3" fontId="21" fillId="0" borderId="41" xfId="56" applyNumberFormat="1" applyFont="1" applyBorder="1" applyAlignment="1" applyProtection="1">
      <alignment vertical="center"/>
      <protection locked="0"/>
    </xf>
    <xf numFmtId="3" fontId="21" fillId="35" borderId="41" xfId="56" applyNumberFormat="1" applyFont="1" applyFill="1" applyBorder="1" applyAlignment="1" applyProtection="1">
      <alignment vertical="center"/>
      <protection locked="0"/>
    </xf>
    <xf numFmtId="3" fontId="21" fillId="0" borderId="42" xfId="56" applyNumberFormat="1" applyFont="1" applyBorder="1" applyAlignment="1" applyProtection="1">
      <alignment vertical="center"/>
      <protection locked="0"/>
    </xf>
    <xf numFmtId="3" fontId="21" fillId="0" borderId="43" xfId="56" applyNumberFormat="1" applyFont="1" applyBorder="1" applyAlignment="1" applyProtection="1">
      <alignment vertical="center"/>
      <protection locked="0"/>
    </xf>
    <xf numFmtId="3" fontId="18" fillId="35" borderId="44" xfId="56" applyNumberFormat="1" applyFont="1" applyFill="1" applyBorder="1" applyAlignment="1" applyProtection="1">
      <alignment vertical="center"/>
      <protection locked="0"/>
    </xf>
    <xf numFmtId="3" fontId="18" fillId="0" borderId="37" xfId="56" applyNumberFormat="1" applyFont="1" applyFill="1" applyBorder="1" applyAlignment="1" applyProtection="1">
      <alignment vertical="center"/>
      <protection locked="0"/>
    </xf>
    <xf numFmtId="3" fontId="18" fillId="0" borderId="44" xfId="56" applyNumberFormat="1" applyFont="1" applyBorder="1" applyAlignment="1" applyProtection="1">
      <alignment vertical="center"/>
      <protection locked="0"/>
    </xf>
    <xf numFmtId="3" fontId="18" fillId="0" borderId="37" xfId="56" applyNumberFormat="1" applyFont="1" applyBorder="1" applyAlignment="1" applyProtection="1">
      <alignment vertical="center"/>
      <protection locked="0"/>
    </xf>
    <xf numFmtId="3" fontId="18" fillId="35" borderId="38" xfId="56" applyNumberFormat="1" applyFont="1" applyFill="1" applyBorder="1" applyAlignment="1" applyProtection="1">
      <alignment vertical="center"/>
      <protection locked="0"/>
    </xf>
    <xf numFmtId="3" fontId="18" fillId="36" borderId="38" xfId="56" applyNumberFormat="1" applyFont="1" applyFill="1" applyBorder="1" applyAlignment="1" applyProtection="1">
      <alignment vertical="center"/>
      <protection locked="0"/>
    </xf>
    <xf numFmtId="0" fontId="18" fillId="0" borderId="29" xfId="56" applyNumberFormat="1" applyFont="1" applyBorder="1" applyAlignment="1" applyProtection="1">
      <alignment horizontal="center" vertical="center"/>
      <protection/>
    </xf>
    <xf numFmtId="0" fontId="18" fillId="0" borderId="0" xfId="56" applyFont="1" applyBorder="1" applyAlignment="1" applyProtection="1">
      <alignment vertical="center"/>
      <protection/>
    </xf>
    <xf numFmtId="3" fontId="18" fillId="0" borderId="24" xfId="56" applyNumberFormat="1" applyFont="1" applyBorder="1" applyAlignment="1" applyProtection="1">
      <alignment vertical="center"/>
      <protection locked="0"/>
    </xf>
    <xf numFmtId="3" fontId="18" fillId="35" borderId="31" xfId="56" applyNumberFormat="1" applyFont="1" applyFill="1" applyBorder="1" applyAlignment="1" applyProtection="1">
      <alignment vertical="center"/>
      <protection locked="0"/>
    </xf>
    <xf numFmtId="3" fontId="18" fillId="37" borderId="45" xfId="56" applyNumberFormat="1" applyFont="1" applyFill="1" applyBorder="1" applyAlignment="1" applyProtection="1">
      <alignment vertical="center"/>
      <protection locked="0"/>
    </xf>
    <xf numFmtId="3" fontId="18" fillId="34" borderId="38" xfId="56" applyNumberFormat="1" applyFont="1" applyFill="1" applyBorder="1" applyAlignment="1" applyProtection="1">
      <alignment vertical="center"/>
      <protection locked="0"/>
    </xf>
    <xf numFmtId="3" fontId="18" fillId="36" borderId="44" xfId="56" applyNumberFormat="1" applyFont="1" applyFill="1" applyBorder="1" applyAlignment="1" applyProtection="1">
      <alignment vertical="center"/>
      <protection locked="0"/>
    </xf>
    <xf numFmtId="3" fontId="18" fillId="35" borderId="46" xfId="56" applyNumberFormat="1" applyFont="1" applyFill="1" applyBorder="1" applyAlignment="1" applyProtection="1">
      <alignment vertical="center"/>
      <protection locked="0"/>
    </xf>
    <xf numFmtId="3" fontId="18" fillId="0" borderId="47" xfId="56" applyNumberFormat="1" applyFont="1" applyBorder="1" applyAlignment="1" applyProtection="1">
      <alignment vertical="center"/>
      <protection locked="0"/>
    </xf>
    <xf numFmtId="3" fontId="18" fillId="35" borderId="47" xfId="56" applyNumberFormat="1" applyFont="1" applyFill="1" applyBorder="1" applyAlignment="1" applyProtection="1">
      <alignment vertical="center"/>
      <protection locked="0"/>
    </xf>
    <xf numFmtId="3" fontId="18" fillId="35" borderId="48" xfId="56" applyNumberFormat="1" applyFont="1" applyFill="1" applyBorder="1" applyAlignment="1" applyProtection="1">
      <alignment vertical="center"/>
      <protection locked="0"/>
    </xf>
    <xf numFmtId="3" fontId="18" fillId="0" borderId="49" xfId="56" applyNumberFormat="1" applyFont="1" applyBorder="1" applyAlignment="1" applyProtection="1">
      <alignment vertical="center"/>
      <protection locked="0"/>
    </xf>
    <xf numFmtId="3" fontId="18" fillId="35" borderId="49" xfId="56" applyNumberFormat="1" applyFont="1" applyFill="1" applyBorder="1" applyAlignment="1" applyProtection="1">
      <alignment vertical="center"/>
      <protection locked="0"/>
    </xf>
    <xf numFmtId="3" fontId="18" fillId="37" borderId="44" xfId="56" applyNumberFormat="1" applyFont="1" applyFill="1" applyBorder="1" applyAlignment="1" applyProtection="1">
      <alignment vertical="center"/>
      <protection locked="0"/>
    </xf>
    <xf numFmtId="3" fontId="18" fillId="37" borderId="38" xfId="56" applyNumberFormat="1" applyFont="1" applyFill="1" applyBorder="1" applyAlignment="1" applyProtection="1">
      <alignment vertical="center"/>
      <protection locked="0"/>
    </xf>
    <xf numFmtId="3" fontId="18" fillId="37" borderId="37" xfId="56" applyNumberFormat="1" applyFont="1" applyFill="1" applyBorder="1" applyAlignment="1" applyProtection="1">
      <alignment vertical="center"/>
      <protection locked="0"/>
    </xf>
    <xf numFmtId="3" fontId="18" fillId="0" borderId="44" xfId="56" applyNumberFormat="1" applyFont="1" applyFill="1" applyBorder="1" applyAlignment="1" applyProtection="1">
      <alignment vertical="center"/>
      <protection locked="0"/>
    </xf>
    <xf numFmtId="0" fontId="21" fillId="0" borderId="39" xfId="56" applyNumberFormat="1" applyFont="1" applyBorder="1" applyAlignment="1" applyProtection="1">
      <alignment horizontal="left" vertical="center"/>
      <protection/>
    </xf>
    <xf numFmtId="3" fontId="18" fillId="36" borderId="37" xfId="56" applyNumberFormat="1" applyFont="1" applyFill="1" applyBorder="1" applyAlignment="1" applyProtection="1">
      <alignment vertical="center"/>
      <protection locked="0"/>
    </xf>
    <xf numFmtId="0" fontId="21" fillId="0" borderId="42" xfId="56" applyFont="1" applyBorder="1" applyAlignment="1" applyProtection="1">
      <alignment horizontal="right" vertical="center"/>
      <protection/>
    </xf>
    <xf numFmtId="0" fontId="21" fillId="0" borderId="50" xfId="56" applyNumberFormat="1" applyFont="1" applyBorder="1" applyAlignment="1" applyProtection="1">
      <alignment horizontal="center" vertical="center"/>
      <protection/>
    </xf>
    <xf numFmtId="0" fontId="21" fillId="0" borderId="17" xfId="56" applyFont="1" applyBorder="1" applyAlignment="1" applyProtection="1">
      <alignment horizontal="right" vertical="center"/>
      <protection/>
    </xf>
    <xf numFmtId="3" fontId="21" fillId="35" borderId="43" xfId="56" applyNumberFormat="1" applyFont="1" applyFill="1" applyBorder="1" applyAlignment="1" applyProtection="1">
      <alignment vertical="center"/>
      <protection locked="0"/>
    </xf>
    <xf numFmtId="3" fontId="18" fillId="34" borderId="37" xfId="56" applyNumberFormat="1" applyFont="1" applyFill="1" applyBorder="1" applyAlignment="1" applyProtection="1">
      <alignment vertical="center"/>
      <protection locked="0"/>
    </xf>
    <xf numFmtId="3" fontId="21" fillId="36" borderId="41" xfId="56" applyNumberFormat="1" applyFont="1" applyFill="1" applyBorder="1" applyAlignment="1" applyProtection="1">
      <alignment vertical="center"/>
      <protection locked="0"/>
    </xf>
    <xf numFmtId="3" fontId="21" fillId="36" borderId="43" xfId="56" applyNumberFormat="1" applyFont="1" applyFill="1" applyBorder="1" applyAlignment="1" applyProtection="1">
      <alignment vertical="center"/>
      <protection locked="0"/>
    </xf>
    <xf numFmtId="0" fontId="21" fillId="0" borderId="51" xfId="56" applyNumberFormat="1" applyFont="1" applyBorder="1" applyAlignment="1" applyProtection="1">
      <alignment vertical="center"/>
      <protection/>
    </xf>
    <xf numFmtId="0" fontId="21" fillId="0" borderId="22" xfId="56" applyFont="1" applyBorder="1" applyAlignment="1" applyProtection="1">
      <alignment vertical="center"/>
      <protection/>
    </xf>
    <xf numFmtId="3" fontId="21" fillId="0" borderId="52" xfId="56" applyNumberFormat="1" applyFont="1" applyBorder="1" applyAlignment="1" applyProtection="1">
      <alignment vertical="center"/>
      <protection locked="0"/>
    </xf>
    <xf numFmtId="3" fontId="21" fillId="0" borderId="53" xfId="56" applyNumberFormat="1" applyFont="1" applyBorder="1" applyAlignment="1" applyProtection="1">
      <alignment vertical="center"/>
      <protection locked="0"/>
    </xf>
    <xf numFmtId="0" fontId="21" fillId="0" borderId="22" xfId="56" applyFont="1" applyBorder="1" applyAlignment="1" applyProtection="1">
      <alignment vertical="center" wrapText="1"/>
      <protection/>
    </xf>
    <xf numFmtId="3" fontId="21" fillId="35" borderId="52" xfId="56" applyNumberFormat="1" applyFont="1" applyFill="1" applyBorder="1" applyAlignment="1" applyProtection="1">
      <alignment vertical="center"/>
      <protection locked="0"/>
    </xf>
    <xf numFmtId="3" fontId="21" fillId="35" borderId="42" xfId="56" applyNumberFormat="1" applyFont="1" applyFill="1" applyBorder="1" applyAlignment="1" applyProtection="1">
      <alignment vertical="center"/>
      <protection locked="0"/>
    </xf>
    <xf numFmtId="3" fontId="21" fillId="0" borderId="54" xfId="56" applyNumberFormat="1" applyFont="1" applyBorder="1" applyAlignment="1" applyProtection="1">
      <alignment vertical="center"/>
      <protection locked="0"/>
    </xf>
    <xf numFmtId="0" fontId="21" fillId="0" borderId="55" xfId="56" applyNumberFormat="1" applyFont="1" applyBorder="1" applyAlignment="1" applyProtection="1">
      <alignment vertical="center"/>
      <protection/>
    </xf>
    <xf numFmtId="0" fontId="21" fillId="0" borderId="56" xfId="56" applyFont="1" applyBorder="1" applyAlignment="1" applyProtection="1">
      <alignment vertical="center"/>
      <protection/>
    </xf>
    <xf numFmtId="3" fontId="21" fillId="0" borderId="57" xfId="56" applyNumberFormat="1" applyFont="1" applyBorder="1" applyAlignment="1" applyProtection="1">
      <alignment vertical="center"/>
      <protection locked="0"/>
    </xf>
    <xf numFmtId="3" fontId="21" fillId="0" borderId="58" xfId="56" applyNumberFormat="1" applyFont="1" applyBorder="1" applyAlignment="1" applyProtection="1">
      <alignment vertical="center"/>
      <protection locked="0"/>
    </xf>
    <xf numFmtId="3" fontId="21" fillId="35" borderId="58" xfId="56" applyNumberFormat="1" applyFont="1" applyFill="1" applyBorder="1" applyAlignment="1" applyProtection="1">
      <alignment vertical="center"/>
      <protection locked="0"/>
    </xf>
    <xf numFmtId="3" fontId="21" fillId="0" borderId="59" xfId="56" applyNumberFormat="1" applyFont="1" applyBorder="1" applyAlignment="1" applyProtection="1">
      <alignment vertical="center"/>
      <protection locked="0"/>
    </xf>
    <xf numFmtId="0" fontId="24" fillId="0" borderId="0" xfId="56" applyNumberFormat="1" applyFont="1" applyAlignment="1" applyProtection="1">
      <alignment horizontal="centerContinuous" vertical="center"/>
      <protection/>
    </xf>
    <xf numFmtId="0" fontId="16" fillId="0" borderId="0" xfId="56" applyFont="1">
      <alignment/>
      <protection/>
    </xf>
    <xf numFmtId="0" fontId="21" fillId="0" borderId="0" xfId="56" applyNumberFormat="1" applyFont="1" applyAlignment="1" applyProtection="1">
      <alignment vertical="center"/>
      <protection/>
    </xf>
    <xf numFmtId="3" fontId="21" fillId="0" borderId="26" xfId="56" applyNumberFormat="1" applyFont="1" applyBorder="1" applyAlignment="1" applyProtection="1">
      <alignment horizontal="center" vertical="center"/>
      <protection/>
    </xf>
    <xf numFmtId="3" fontId="21" fillId="0" borderId="27" xfId="56" applyNumberFormat="1" applyFont="1" applyBorder="1" applyAlignment="1" applyProtection="1">
      <alignment horizontal="centerContinuous" vertical="center"/>
      <protection/>
    </xf>
    <xf numFmtId="3" fontId="21" fillId="0" borderId="28" xfId="56" applyNumberFormat="1" applyFont="1" applyBorder="1" applyAlignment="1" applyProtection="1">
      <alignment horizontal="centerContinuous" vertical="center"/>
      <protection/>
    </xf>
    <xf numFmtId="0" fontId="21" fillId="0" borderId="35" xfId="56" applyNumberFormat="1" applyFont="1" applyBorder="1" applyAlignment="1" applyProtection="1">
      <alignment horizontal="center" vertical="center"/>
      <protection/>
    </xf>
    <xf numFmtId="1" fontId="21" fillId="0" borderId="37" xfId="56" applyNumberFormat="1" applyFont="1" applyBorder="1" applyAlignment="1" applyProtection="1">
      <alignment horizontal="center" vertical="center"/>
      <protection/>
    </xf>
    <xf numFmtId="3" fontId="21" fillId="0" borderId="12" xfId="56" applyNumberFormat="1" applyFont="1" applyBorder="1" applyAlignment="1" applyProtection="1">
      <alignment horizontal="center" vertical="center"/>
      <protection/>
    </xf>
    <xf numFmtId="3" fontId="21" fillId="0" borderId="44" xfId="56" applyNumberFormat="1" applyFont="1" applyBorder="1" applyAlignment="1" applyProtection="1">
      <alignment horizontal="center" vertical="center"/>
      <protection/>
    </xf>
    <xf numFmtId="3" fontId="21" fillId="0" borderId="34" xfId="56" applyNumberFormat="1" applyFont="1" applyBorder="1" applyAlignment="1" applyProtection="1">
      <alignment horizontal="center" vertical="center"/>
      <protection/>
    </xf>
    <xf numFmtId="0" fontId="18" fillId="0" borderId="60" xfId="56" applyFont="1" applyBorder="1" applyAlignment="1" applyProtection="1">
      <alignment horizontal="center" vertical="center"/>
      <protection/>
    </xf>
    <xf numFmtId="0" fontId="18" fillId="0" borderId="61" xfId="56" applyFont="1" applyBorder="1" applyAlignment="1" applyProtection="1">
      <alignment vertical="center"/>
      <protection/>
    </xf>
    <xf numFmtId="3" fontId="18" fillId="0" borderId="37" xfId="56" applyNumberFormat="1" applyFont="1" applyBorder="1" applyAlignment="1" applyProtection="1">
      <alignment vertical="center"/>
      <protection/>
    </xf>
    <xf numFmtId="3" fontId="18" fillId="37" borderId="36" xfId="56" applyNumberFormat="1" applyFont="1" applyFill="1" applyBorder="1" applyAlignment="1" applyProtection="1">
      <alignment vertical="center"/>
      <protection/>
    </xf>
    <xf numFmtId="3" fontId="18" fillId="37" borderId="61" xfId="56" applyNumberFormat="1" applyFont="1" applyFill="1" applyBorder="1" applyAlignment="1" applyProtection="1">
      <alignment vertical="center"/>
      <protection/>
    </xf>
    <xf numFmtId="3" fontId="18" fillId="0" borderId="36" xfId="56" applyNumberFormat="1" applyFont="1" applyBorder="1" applyAlignment="1" applyProtection="1">
      <alignment vertical="center"/>
      <protection locked="0"/>
    </xf>
    <xf numFmtId="3" fontId="18" fillId="37" borderId="38" xfId="56" applyNumberFormat="1" applyFont="1" applyFill="1" applyBorder="1" applyAlignment="1" applyProtection="1">
      <alignment vertical="center"/>
      <protection/>
    </xf>
    <xf numFmtId="0" fontId="18" fillId="0" borderId="60" xfId="56" applyNumberFormat="1" applyFont="1" applyBorder="1" applyAlignment="1" applyProtection="1">
      <alignment horizontal="center" vertical="center"/>
      <protection/>
    </xf>
    <xf numFmtId="0" fontId="18" fillId="0" borderId="61" xfId="56" applyFont="1" applyBorder="1" applyAlignment="1" applyProtection="1">
      <alignment vertical="center" wrapText="1"/>
      <protection/>
    </xf>
    <xf numFmtId="0" fontId="18" fillId="0" borderId="11" xfId="56" applyFont="1" applyBorder="1" applyAlignment="1" applyProtection="1">
      <alignment horizontal="center" vertical="center"/>
      <protection/>
    </xf>
    <xf numFmtId="3" fontId="18" fillId="0" borderId="61" xfId="56" applyNumberFormat="1" applyFont="1" applyBorder="1" applyAlignment="1" applyProtection="1">
      <alignment vertical="center"/>
      <protection locked="0"/>
    </xf>
    <xf numFmtId="0" fontId="18" fillId="0" borderId="35" xfId="56" applyFont="1" applyBorder="1" applyAlignment="1" applyProtection="1">
      <alignment horizontal="center" vertical="center"/>
      <protection/>
    </xf>
    <xf numFmtId="3" fontId="18" fillId="0" borderId="10" xfId="56" applyNumberFormat="1" applyFont="1" applyBorder="1" applyAlignment="1" applyProtection="1">
      <alignment vertical="center"/>
      <protection/>
    </xf>
    <xf numFmtId="3" fontId="18" fillId="0" borderId="33" xfId="56" applyNumberFormat="1" applyFont="1" applyBorder="1" applyAlignment="1" applyProtection="1">
      <alignment vertical="center"/>
      <protection/>
    </xf>
    <xf numFmtId="3" fontId="18" fillId="0" borderId="62" xfId="56" applyNumberFormat="1" applyFont="1" applyBorder="1" applyAlignment="1" applyProtection="1">
      <alignment vertical="center"/>
      <protection locked="0"/>
    </xf>
    <xf numFmtId="3" fontId="18" fillId="0" borderId="34" xfId="56" applyNumberFormat="1" applyFont="1" applyBorder="1" applyAlignment="1" applyProtection="1">
      <alignment vertical="center"/>
      <protection/>
    </xf>
    <xf numFmtId="3" fontId="18" fillId="0" borderId="0" xfId="56" applyNumberFormat="1" applyFont="1" applyBorder="1" applyAlignment="1" applyProtection="1">
      <alignment vertical="center"/>
      <protection/>
    </xf>
    <xf numFmtId="3" fontId="18" fillId="0" borderId="63" xfId="56" applyNumberFormat="1" applyFont="1" applyBorder="1" applyAlignment="1" applyProtection="1">
      <alignment vertical="center"/>
      <protection locked="0"/>
    </xf>
    <xf numFmtId="3" fontId="18" fillId="0" borderId="45" xfId="56" applyNumberFormat="1" applyFont="1" applyBorder="1" applyAlignment="1" applyProtection="1">
      <alignment vertical="center"/>
      <protection/>
    </xf>
    <xf numFmtId="0" fontId="21" fillId="0" borderId="64" xfId="56" applyFont="1" applyBorder="1" applyAlignment="1" applyProtection="1">
      <alignment horizontal="right" vertical="center"/>
      <protection/>
    </xf>
    <xf numFmtId="3" fontId="21" fillId="0" borderId="41" xfId="56" applyNumberFormat="1" applyFont="1" applyBorder="1" applyAlignment="1" applyProtection="1">
      <alignment horizontal="right" vertical="center"/>
      <protection/>
    </xf>
    <xf numFmtId="3" fontId="21" fillId="0" borderId="40" xfId="56" applyNumberFormat="1" applyFont="1" applyBorder="1" applyAlignment="1" applyProtection="1">
      <alignment horizontal="right" vertical="center"/>
      <protection/>
    </xf>
    <xf numFmtId="3" fontId="21" fillId="0" borderId="64" xfId="56" applyNumberFormat="1" applyFont="1" applyBorder="1" applyAlignment="1" applyProtection="1">
      <alignment horizontal="right" vertical="center"/>
      <protection/>
    </xf>
    <xf numFmtId="3" fontId="21" fillId="0" borderId="43" xfId="56" applyNumberFormat="1" applyFont="1" applyBorder="1" applyAlignment="1" applyProtection="1">
      <alignment horizontal="right" vertical="center"/>
      <protection/>
    </xf>
    <xf numFmtId="0" fontId="18" fillId="0" borderId="39" xfId="56" applyNumberFormat="1" applyFont="1" applyBorder="1" applyAlignment="1" applyProtection="1">
      <alignment horizontal="center" vertical="center"/>
      <protection/>
    </xf>
    <xf numFmtId="3" fontId="21" fillId="37" borderId="40" xfId="56" applyNumberFormat="1" applyFont="1" applyFill="1" applyBorder="1" applyAlignment="1" applyProtection="1">
      <alignment horizontal="right" vertical="center"/>
      <protection/>
    </xf>
    <xf numFmtId="3" fontId="21" fillId="0" borderId="64" xfId="56" applyNumberFormat="1" applyFont="1" applyBorder="1" applyAlignment="1" applyProtection="1">
      <alignment horizontal="right" vertical="center"/>
      <protection locked="0"/>
    </xf>
    <xf numFmtId="3" fontId="21" fillId="37" borderId="43" xfId="56" applyNumberFormat="1" applyFont="1" applyFill="1" applyBorder="1" applyAlignment="1" applyProtection="1">
      <alignment horizontal="right" vertical="center"/>
      <protection/>
    </xf>
    <xf numFmtId="3" fontId="18" fillId="0" borderId="61" xfId="56" applyNumberFormat="1" applyFont="1" applyFill="1" applyBorder="1" applyAlignment="1" applyProtection="1">
      <alignment vertical="center"/>
      <protection locked="0"/>
    </xf>
    <xf numFmtId="3" fontId="18" fillId="0" borderId="24" xfId="56" applyNumberFormat="1" applyFont="1" applyBorder="1" applyAlignment="1" applyProtection="1">
      <alignment vertical="center"/>
      <protection/>
    </xf>
    <xf numFmtId="3" fontId="18" fillId="0" borderId="63" xfId="56" applyNumberFormat="1" applyFont="1" applyBorder="1" applyAlignment="1" applyProtection="1">
      <alignment vertical="center"/>
      <protection/>
    </xf>
    <xf numFmtId="0" fontId="18" fillId="0" borderId="65" xfId="56" applyNumberFormat="1" applyFont="1" applyBorder="1" applyAlignment="1" applyProtection="1">
      <alignment horizontal="center" vertical="center"/>
      <protection/>
    </xf>
    <xf numFmtId="0" fontId="18" fillId="0" borderId="66" xfId="56" applyFont="1" applyBorder="1" applyAlignment="1" applyProtection="1">
      <alignment vertical="center"/>
      <protection/>
    </xf>
    <xf numFmtId="3" fontId="18" fillId="0" borderId="66" xfId="56" applyNumberFormat="1" applyFont="1" applyBorder="1" applyAlignment="1" applyProtection="1">
      <alignment vertical="center"/>
      <protection/>
    </xf>
    <xf numFmtId="3" fontId="18" fillId="0" borderId="67" xfId="56" applyNumberFormat="1" applyFont="1" applyBorder="1" applyAlignment="1" applyProtection="1">
      <alignment vertical="center"/>
      <protection/>
    </xf>
    <xf numFmtId="3" fontId="18" fillId="0" borderId="68" xfId="56" applyNumberFormat="1" applyFont="1" applyBorder="1" applyAlignment="1" applyProtection="1">
      <alignment vertical="center"/>
      <protection/>
    </xf>
    <xf numFmtId="0" fontId="18" fillId="0" borderId="62" xfId="56" applyFont="1" applyBorder="1" applyAlignment="1" applyProtection="1">
      <alignment vertical="center"/>
      <protection/>
    </xf>
    <xf numFmtId="3" fontId="18" fillId="37" borderId="33" xfId="56" applyNumberFormat="1" applyFont="1" applyFill="1" applyBorder="1" applyAlignment="1" applyProtection="1">
      <alignment vertical="center"/>
      <protection/>
    </xf>
    <xf numFmtId="3" fontId="18" fillId="37" borderId="62" xfId="56" applyNumberFormat="1" applyFont="1" applyFill="1" applyBorder="1" applyAlignment="1" applyProtection="1">
      <alignment vertical="center"/>
      <protection/>
    </xf>
    <xf numFmtId="3" fontId="18" fillId="35" borderId="33" xfId="56" applyNumberFormat="1" applyFont="1" applyFill="1" applyBorder="1" applyAlignment="1" applyProtection="1">
      <alignment vertical="center"/>
      <protection/>
    </xf>
    <xf numFmtId="3" fontId="18" fillId="35" borderId="62" xfId="56" applyNumberFormat="1" applyFont="1" applyFill="1" applyBorder="1" applyAlignment="1" applyProtection="1">
      <alignment vertical="center"/>
      <protection/>
    </xf>
    <xf numFmtId="3" fontId="18" fillId="35" borderId="66" xfId="56" applyNumberFormat="1" applyFont="1" applyFill="1" applyBorder="1" applyAlignment="1" applyProtection="1">
      <alignment vertical="center"/>
      <protection/>
    </xf>
    <xf numFmtId="3" fontId="18" fillId="35" borderId="67" xfId="56" applyNumberFormat="1" applyFont="1" applyFill="1" applyBorder="1" applyAlignment="1" applyProtection="1">
      <alignment vertical="center"/>
      <protection/>
    </xf>
    <xf numFmtId="3" fontId="21" fillId="0" borderId="42" xfId="56" applyNumberFormat="1" applyFont="1" applyBorder="1" applyAlignment="1" applyProtection="1">
      <alignment horizontal="right" vertical="center"/>
      <protection/>
    </xf>
    <xf numFmtId="3" fontId="18" fillId="38" borderId="36" xfId="56" applyNumberFormat="1" applyFont="1" applyFill="1" applyBorder="1" applyAlignment="1" applyProtection="1">
      <alignment vertical="center"/>
      <protection locked="0"/>
    </xf>
    <xf numFmtId="3" fontId="18" fillId="0" borderId="33" xfId="56" applyNumberFormat="1" applyFont="1" applyBorder="1" applyAlignment="1" applyProtection="1">
      <alignment vertical="center"/>
      <protection locked="0"/>
    </xf>
    <xf numFmtId="3" fontId="18" fillId="0" borderId="33" xfId="56" applyNumberFormat="1" applyFont="1" applyFill="1" applyBorder="1" applyAlignment="1" applyProtection="1">
      <alignment vertical="center"/>
      <protection locked="0"/>
    </xf>
    <xf numFmtId="3" fontId="18" fillId="0" borderId="34" xfId="56" applyNumberFormat="1" applyFont="1" applyFill="1" applyBorder="1" applyAlignment="1" applyProtection="1">
      <alignment vertical="center"/>
      <protection locked="0"/>
    </xf>
    <xf numFmtId="0" fontId="18" fillId="0" borderId="12" xfId="56" applyFont="1" applyBorder="1" applyAlignment="1" applyProtection="1">
      <alignment horizontal="left" vertical="center"/>
      <protection/>
    </xf>
    <xf numFmtId="3" fontId="18" fillId="0" borderId="10" xfId="56" applyNumberFormat="1" applyFont="1" applyBorder="1" applyAlignment="1" applyProtection="1">
      <alignment horizontal="right" vertical="center"/>
      <protection/>
    </xf>
    <xf numFmtId="3" fontId="18" fillId="0" borderId="33" xfId="56" applyNumberFormat="1" applyFont="1" applyBorder="1" applyAlignment="1" applyProtection="1">
      <alignment horizontal="right" vertical="center"/>
      <protection locked="0"/>
    </xf>
    <xf numFmtId="3" fontId="18" fillId="0" borderId="62" xfId="56" applyNumberFormat="1" applyFont="1" applyBorder="1" applyAlignment="1" applyProtection="1">
      <alignment horizontal="right" vertical="center"/>
      <protection locked="0"/>
    </xf>
    <xf numFmtId="3" fontId="18" fillId="0" borderId="34" xfId="56" applyNumberFormat="1" applyFont="1" applyBorder="1" applyAlignment="1" applyProtection="1">
      <alignment horizontal="right" vertical="center"/>
      <protection locked="0"/>
    </xf>
    <xf numFmtId="3" fontId="18" fillId="34" borderId="33" xfId="56" applyNumberFormat="1" applyFont="1" applyFill="1" applyBorder="1" applyAlignment="1" applyProtection="1">
      <alignment horizontal="right" vertical="center"/>
      <protection locked="0"/>
    </xf>
    <xf numFmtId="3" fontId="18" fillId="37" borderId="10" xfId="56" applyNumberFormat="1" applyFont="1" applyFill="1" applyBorder="1" applyAlignment="1" applyProtection="1">
      <alignment horizontal="right" vertical="center"/>
      <protection/>
    </xf>
    <xf numFmtId="0" fontId="21" fillId="0" borderId="0" xfId="56" applyFont="1" applyBorder="1" applyAlignment="1" applyProtection="1">
      <alignment horizontal="right" vertical="center"/>
      <protection/>
    </xf>
    <xf numFmtId="3" fontId="18" fillId="0" borderId="24" xfId="56" applyNumberFormat="1" applyFont="1" applyBorder="1" applyAlignment="1" applyProtection="1">
      <alignment horizontal="right" vertical="center"/>
      <protection/>
    </xf>
    <xf numFmtId="3" fontId="18" fillId="0" borderId="0" xfId="56" applyNumberFormat="1" applyFont="1" applyBorder="1" applyAlignment="1" applyProtection="1">
      <alignment horizontal="right" vertical="center"/>
      <protection/>
    </xf>
    <xf numFmtId="3" fontId="18" fillId="0" borderId="63" xfId="56" applyNumberFormat="1" applyFont="1" applyBorder="1" applyAlignment="1" applyProtection="1">
      <alignment horizontal="right" vertical="center"/>
      <protection/>
    </xf>
    <xf numFmtId="3" fontId="18" fillId="0" borderId="45" xfId="56" applyNumberFormat="1" applyFont="1" applyBorder="1" applyAlignment="1" applyProtection="1">
      <alignment horizontal="right" vertical="center"/>
      <protection/>
    </xf>
    <xf numFmtId="0" fontId="18" fillId="0" borderId="69" xfId="56" applyNumberFormat="1" applyFont="1" applyBorder="1" applyAlignment="1" applyProtection="1">
      <alignment horizontal="center" vertical="center"/>
      <protection/>
    </xf>
    <xf numFmtId="0" fontId="21" fillId="0" borderId="56" xfId="56" applyFont="1" applyBorder="1" applyAlignment="1" applyProtection="1">
      <alignment horizontal="left" vertical="center"/>
      <protection/>
    </xf>
    <xf numFmtId="3" fontId="21" fillId="0" borderId="57" xfId="56" applyNumberFormat="1" applyFont="1" applyBorder="1" applyAlignment="1" applyProtection="1">
      <alignment vertical="center"/>
      <protection/>
    </xf>
    <xf numFmtId="3" fontId="21" fillId="0" borderId="56" xfId="56" applyNumberFormat="1" applyFont="1" applyBorder="1" applyAlignment="1" applyProtection="1">
      <alignment vertical="center"/>
      <protection locked="0"/>
    </xf>
    <xf numFmtId="3" fontId="21" fillId="0" borderId="70" xfId="56" applyNumberFormat="1" applyFont="1" applyBorder="1" applyAlignment="1" applyProtection="1">
      <alignment vertical="center"/>
      <protection locked="0"/>
    </xf>
    <xf numFmtId="3" fontId="21" fillId="0" borderId="71" xfId="56" applyNumberFormat="1" applyFont="1" applyBorder="1" applyAlignment="1" applyProtection="1">
      <alignment vertical="center"/>
      <protection locked="0"/>
    </xf>
    <xf numFmtId="0" fontId="18" fillId="0" borderId="72" xfId="56" applyNumberFormat="1" applyFont="1" applyBorder="1" applyAlignment="1" applyProtection="1">
      <alignment horizontal="center" vertical="center"/>
      <protection/>
    </xf>
    <xf numFmtId="0" fontId="21" fillId="0" borderId="73" xfId="56" applyFont="1" applyBorder="1" applyAlignment="1" applyProtection="1">
      <alignment horizontal="right" vertical="center"/>
      <protection/>
    </xf>
    <xf numFmtId="3" fontId="21" fillId="0" borderId="74" xfId="56" applyNumberFormat="1" applyFont="1" applyBorder="1" applyAlignment="1" applyProtection="1">
      <alignment vertical="center"/>
      <protection/>
    </xf>
    <xf numFmtId="3" fontId="21" fillId="0" borderId="75" xfId="56" applyNumberFormat="1" applyFont="1" applyBorder="1" applyAlignment="1" applyProtection="1">
      <alignment vertical="center"/>
      <protection/>
    </xf>
    <xf numFmtId="3" fontId="21" fillId="0" borderId="76" xfId="56" applyNumberFormat="1" applyFont="1" applyBorder="1" applyAlignment="1" applyProtection="1">
      <alignment vertical="center"/>
      <protection/>
    </xf>
    <xf numFmtId="0" fontId="9" fillId="0" borderId="0" xfId="56" applyFont="1" applyBorder="1">
      <alignment/>
      <protection/>
    </xf>
    <xf numFmtId="0" fontId="17" fillId="0" borderId="0" xfId="56" applyFont="1" applyAlignment="1">
      <alignment horizontal="left" vertical="center"/>
      <protection/>
    </xf>
    <xf numFmtId="0" fontId="25" fillId="0" borderId="0" xfId="56" applyFont="1" applyAlignment="1">
      <alignment vertical="center"/>
      <protection/>
    </xf>
    <xf numFmtId="0" fontId="26" fillId="0" borderId="0" xfId="56" applyFont="1" applyAlignment="1">
      <alignment vertical="center"/>
      <protection/>
    </xf>
    <xf numFmtId="3" fontId="18" fillId="0" borderId="0" xfId="56" applyNumberFormat="1" applyFont="1" applyBorder="1" applyAlignment="1">
      <alignment horizontal="centerContinuous" vertical="center"/>
      <protection/>
    </xf>
    <xf numFmtId="0" fontId="16" fillId="0" borderId="0" xfId="56" applyFont="1" applyBorder="1" applyAlignment="1">
      <alignment horizontal="centerContinuous" vertical="center"/>
      <protection/>
    </xf>
    <xf numFmtId="0" fontId="21" fillId="0" borderId="0" xfId="56" applyFont="1" applyAlignment="1" applyProtection="1">
      <alignment horizontal="left" vertical="top"/>
      <protection locked="0"/>
    </xf>
    <xf numFmtId="0" fontId="18" fillId="0" borderId="0" xfId="56" applyFont="1" applyBorder="1" applyAlignment="1" applyProtection="1">
      <alignment horizontal="center" vertical="center" wrapText="1"/>
      <protection locked="0"/>
    </xf>
    <xf numFmtId="0" fontId="21" fillId="0" borderId="0" xfId="56" applyFont="1" applyFill="1" applyAlignment="1" applyProtection="1">
      <alignment horizontal="left" vertical="center"/>
      <protection/>
    </xf>
    <xf numFmtId="0" fontId="23" fillId="0" borderId="0" xfId="56" applyFont="1" applyFill="1" applyAlignment="1" applyProtection="1">
      <alignment horizontal="left" vertical="center"/>
      <protection/>
    </xf>
    <xf numFmtId="0" fontId="27" fillId="0" borderId="0" xfId="56" applyFont="1" applyAlignment="1">
      <alignment horizontal="centerContinuous" vertical="center"/>
      <protection/>
    </xf>
    <xf numFmtId="0" fontId="28" fillId="0" borderId="0" xfId="56" applyFont="1" applyAlignment="1">
      <alignment horizontal="center" vertical="center"/>
      <protection/>
    </xf>
    <xf numFmtId="0" fontId="26" fillId="0" borderId="77" xfId="56" applyFont="1" applyBorder="1" applyAlignment="1">
      <alignment horizontal="centerContinuous" vertical="center"/>
      <protection/>
    </xf>
    <xf numFmtId="0" fontId="26" fillId="0" borderId="40" xfId="56" applyFont="1" applyBorder="1" applyAlignment="1">
      <alignment horizontal="centerContinuous" vertical="center"/>
      <protection/>
    </xf>
    <xf numFmtId="0" fontId="26" fillId="0" borderId="78" xfId="56" applyFont="1" applyBorder="1" applyAlignment="1">
      <alignment horizontal="centerContinuous" vertical="center"/>
      <protection/>
    </xf>
    <xf numFmtId="0" fontId="26" fillId="0" borderId="79" xfId="56" applyFont="1" applyBorder="1" applyAlignment="1">
      <alignment horizontal="center" vertical="center" wrapText="1"/>
      <protection/>
    </xf>
    <xf numFmtId="0" fontId="26" fillId="0" borderId="77" xfId="56" applyFont="1" applyBorder="1" applyAlignment="1">
      <alignment horizontal="centerContinuous" vertical="center" wrapText="1"/>
      <protection/>
    </xf>
    <xf numFmtId="0" fontId="26" fillId="0" borderId="78" xfId="56" applyFont="1" applyBorder="1" applyAlignment="1">
      <alignment horizontal="centerContinuous" vertical="center" wrapText="1"/>
      <protection/>
    </xf>
    <xf numFmtId="0" fontId="21" fillId="39" borderId="77" xfId="56" applyFont="1" applyFill="1" applyBorder="1" applyAlignment="1">
      <alignment horizontal="centerContinuous" vertical="center" wrapText="1"/>
      <protection/>
    </xf>
    <xf numFmtId="0" fontId="21" fillId="39" borderId="78" xfId="56" applyFont="1" applyFill="1" applyBorder="1" applyAlignment="1">
      <alignment horizontal="centerContinuous" vertical="center"/>
      <protection/>
    </xf>
    <xf numFmtId="0" fontId="23" fillId="39" borderId="79" xfId="56" applyFont="1" applyFill="1" applyBorder="1" applyAlignment="1">
      <alignment vertical="center"/>
      <protection/>
    </xf>
    <xf numFmtId="0" fontId="23" fillId="39" borderId="79" xfId="56" applyFont="1" applyFill="1" applyBorder="1" applyAlignment="1">
      <alignment horizontal="center" vertical="center"/>
      <protection/>
    </xf>
    <xf numFmtId="3" fontId="23" fillId="39" borderId="79" xfId="56" applyNumberFormat="1" applyFont="1" applyFill="1" applyBorder="1" applyAlignment="1">
      <alignment vertical="center"/>
      <protection/>
    </xf>
    <xf numFmtId="9" fontId="23" fillId="39" borderId="79" xfId="56" applyNumberFormat="1" applyFont="1" applyFill="1" applyBorder="1" applyAlignment="1">
      <alignment horizontal="center" vertical="center"/>
      <protection/>
    </xf>
    <xf numFmtId="9" fontId="23" fillId="39" borderId="80" xfId="56" applyNumberFormat="1" applyFont="1" applyFill="1" applyBorder="1" applyAlignment="1">
      <alignment horizontal="center" vertical="center"/>
      <protection/>
    </xf>
    <xf numFmtId="0" fontId="26" fillId="0" borderId="81" xfId="56" applyFont="1" applyBorder="1" applyAlignment="1" applyProtection="1">
      <alignment vertical="center"/>
      <protection locked="0"/>
    </xf>
    <xf numFmtId="0" fontId="26" fillId="0" borderId="81" xfId="56" applyFont="1" applyBorder="1" applyAlignment="1" applyProtection="1">
      <alignment horizontal="center" vertical="center"/>
      <protection locked="0"/>
    </xf>
    <xf numFmtId="17" fontId="26" fillId="0" borderId="81" xfId="56" applyNumberFormat="1" applyFont="1" applyBorder="1" applyAlignment="1" applyProtection="1">
      <alignment vertical="center"/>
      <protection locked="0"/>
    </xf>
    <xf numFmtId="3" fontId="26" fillId="0" borderId="81" xfId="56" applyNumberFormat="1" applyFont="1" applyBorder="1" applyAlignment="1" applyProtection="1">
      <alignment vertical="center"/>
      <protection locked="0"/>
    </xf>
    <xf numFmtId="9" fontId="26" fillId="0" borderId="82" xfId="56" applyNumberFormat="1" applyFont="1" applyBorder="1" applyAlignment="1" applyProtection="1">
      <alignment horizontal="center" vertical="center"/>
      <protection locked="0"/>
    </xf>
    <xf numFmtId="0" fontId="26" fillId="39" borderId="81" xfId="56" applyFont="1" applyFill="1" applyBorder="1" applyAlignment="1">
      <alignment vertical="center"/>
      <protection/>
    </xf>
    <xf numFmtId="9" fontId="26" fillId="0" borderId="83" xfId="56" applyNumberFormat="1" applyFont="1" applyBorder="1" applyAlignment="1" applyProtection="1">
      <alignment horizontal="center" vertical="center"/>
      <protection locked="0"/>
    </xf>
    <xf numFmtId="9" fontId="26" fillId="0" borderId="81" xfId="56" applyNumberFormat="1" applyFont="1" applyBorder="1" applyAlignment="1" applyProtection="1">
      <alignment horizontal="center" vertical="center"/>
      <protection locked="0"/>
    </xf>
    <xf numFmtId="0" fontId="26" fillId="0" borderId="84" xfId="56" applyFont="1" applyBorder="1" applyAlignment="1" applyProtection="1">
      <alignment vertical="center"/>
      <protection locked="0"/>
    </xf>
    <xf numFmtId="0" fontId="26" fillId="0" borderId="84" xfId="56" applyFont="1" applyBorder="1" applyAlignment="1" applyProtection="1">
      <alignment horizontal="center" vertical="center"/>
      <protection locked="0"/>
    </xf>
    <xf numFmtId="3" fontId="26" fillId="0" borderId="84" xfId="56" applyNumberFormat="1" applyFont="1" applyBorder="1" applyAlignment="1" applyProtection="1">
      <alignment vertical="center"/>
      <protection locked="0"/>
    </xf>
    <xf numFmtId="9" fontId="26" fillId="0" borderId="85" xfId="56" applyNumberFormat="1" applyFont="1" applyBorder="1" applyAlignment="1" applyProtection="1">
      <alignment horizontal="center" vertical="center"/>
      <protection locked="0"/>
    </xf>
    <xf numFmtId="0" fontId="26" fillId="39" borderId="84" xfId="56" applyFont="1" applyFill="1" applyBorder="1" applyAlignment="1">
      <alignment vertical="center"/>
      <protection/>
    </xf>
    <xf numFmtId="9" fontId="26" fillId="0" borderId="86" xfId="56" applyNumberFormat="1" applyFont="1" applyBorder="1" applyAlignment="1" applyProtection="1">
      <alignment horizontal="center" vertical="center"/>
      <protection locked="0"/>
    </xf>
    <xf numFmtId="9" fontId="26" fillId="0" borderId="84" xfId="56" applyNumberFormat="1" applyFont="1" applyBorder="1" applyAlignment="1" applyProtection="1">
      <alignment horizontal="center" vertical="center"/>
      <protection locked="0"/>
    </xf>
    <xf numFmtId="0" fontId="26" fillId="0" borderId="87" xfId="56" applyFont="1" applyBorder="1" applyAlignment="1" applyProtection="1">
      <alignment vertical="center"/>
      <protection locked="0"/>
    </xf>
    <xf numFmtId="0" fontId="26" fillId="0" borderId="87" xfId="56" applyFont="1" applyBorder="1" applyAlignment="1" applyProtection="1">
      <alignment horizontal="center" vertical="center"/>
      <protection locked="0"/>
    </xf>
    <xf numFmtId="3" fontId="26" fillId="0" borderId="87" xfId="56" applyNumberFormat="1" applyFont="1" applyBorder="1" applyAlignment="1" applyProtection="1">
      <alignment vertical="center"/>
      <protection locked="0"/>
    </xf>
    <xf numFmtId="9" fontId="26" fillId="0" borderId="88" xfId="56" applyNumberFormat="1" applyFont="1" applyBorder="1" applyAlignment="1" applyProtection="1">
      <alignment horizontal="center" vertical="center"/>
      <protection locked="0"/>
    </xf>
    <xf numFmtId="0" fontId="26" fillId="39" borderId="87" xfId="56" applyFont="1" applyFill="1" applyBorder="1" applyAlignment="1">
      <alignment vertical="center"/>
      <protection/>
    </xf>
    <xf numFmtId="9" fontId="26" fillId="0" borderId="89" xfId="56" applyNumberFormat="1" applyFont="1" applyBorder="1" applyAlignment="1" applyProtection="1">
      <alignment horizontal="center" vertical="center"/>
      <protection locked="0"/>
    </xf>
    <xf numFmtId="9" fontId="26" fillId="0" borderId="87" xfId="56" applyNumberFormat="1" applyFont="1" applyBorder="1" applyAlignment="1" applyProtection="1">
      <alignment horizontal="center" vertical="center"/>
      <protection locked="0"/>
    </xf>
    <xf numFmtId="0" fontId="21" fillId="39" borderId="77" xfId="56" applyFont="1" applyFill="1" applyBorder="1" applyAlignment="1">
      <alignment horizontal="centerContinuous" vertical="center"/>
      <protection/>
    </xf>
    <xf numFmtId="9" fontId="23" fillId="39" borderId="90" xfId="56" applyNumberFormat="1" applyFont="1" applyFill="1" applyBorder="1" applyAlignment="1">
      <alignment horizontal="center" vertical="center"/>
      <protection/>
    </xf>
    <xf numFmtId="9" fontId="26" fillId="34" borderId="81" xfId="56" applyNumberFormat="1" applyFont="1" applyFill="1" applyBorder="1" applyAlignment="1" applyProtection="1">
      <alignment horizontal="center" vertical="center"/>
      <protection locked="0"/>
    </xf>
    <xf numFmtId="0" fontId="26" fillId="0" borderId="91" xfId="56" applyFont="1" applyBorder="1" applyAlignment="1" applyProtection="1">
      <alignment vertical="center"/>
      <protection locked="0"/>
    </xf>
    <xf numFmtId="0" fontId="26" fillId="0" borderId="91" xfId="56" applyFont="1" applyBorder="1" applyAlignment="1" applyProtection="1">
      <alignment horizontal="center" vertical="center"/>
      <protection locked="0"/>
    </xf>
    <xf numFmtId="3" fontId="26" fillId="0" borderId="91" xfId="56" applyNumberFormat="1" applyFont="1" applyBorder="1" applyAlignment="1" applyProtection="1">
      <alignment vertical="center"/>
      <protection locked="0"/>
    </xf>
    <xf numFmtId="9" fontId="26" fillId="0" borderId="91" xfId="56" applyNumberFormat="1" applyFont="1" applyBorder="1" applyAlignment="1" applyProtection="1">
      <alignment horizontal="center" vertical="center"/>
      <protection locked="0"/>
    </xf>
    <xf numFmtId="9" fontId="26" fillId="34" borderId="91" xfId="56" applyNumberFormat="1" applyFont="1" applyFill="1" applyBorder="1" applyAlignment="1" applyProtection="1">
      <alignment horizontal="center" vertical="center"/>
      <protection locked="0"/>
    </xf>
    <xf numFmtId="9" fontId="26" fillId="34" borderId="84" xfId="56" applyNumberFormat="1" applyFont="1" applyFill="1" applyBorder="1" applyAlignment="1" applyProtection="1">
      <alignment horizontal="center" vertical="center"/>
      <protection locked="0"/>
    </xf>
    <xf numFmtId="9" fontId="26" fillId="34" borderId="87" xfId="56" applyNumberFormat="1" applyFont="1" applyFill="1" applyBorder="1" applyAlignment="1" applyProtection="1">
      <alignment horizontal="center" vertical="center"/>
      <protection locked="0"/>
    </xf>
    <xf numFmtId="0" fontId="26" fillId="0" borderId="80" xfId="56" applyFont="1" applyBorder="1" applyAlignment="1" applyProtection="1">
      <alignment vertical="center"/>
      <protection locked="0"/>
    </xf>
    <xf numFmtId="0" fontId="26" fillId="0" borderId="80" xfId="56" applyFont="1" applyBorder="1" applyAlignment="1" applyProtection="1">
      <alignment horizontal="center" vertical="center"/>
      <protection locked="0"/>
    </xf>
    <xf numFmtId="3" fontId="26" fillId="0" borderId="80" xfId="56" applyNumberFormat="1" applyFont="1" applyBorder="1" applyAlignment="1" applyProtection="1">
      <alignment vertical="center"/>
      <protection locked="0"/>
    </xf>
    <xf numFmtId="9" fontId="26" fillId="0" borderId="80" xfId="56" applyNumberFormat="1" applyFont="1" applyBorder="1" applyAlignment="1" applyProtection="1">
      <alignment horizontal="center" vertical="center"/>
      <protection locked="0"/>
    </xf>
    <xf numFmtId="9" fontId="26" fillId="34" borderId="80" xfId="56" applyNumberFormat="1" applyFont="1" applyFill="1" applyBorder="1" applyAlignment="1" applyProtection="1">
      <alignment horizontal="center" vertical="center"/>
      <protection locked="0"/>
    </xf>
    <xf numFmtId="0" fontId="26" fillId="0" borderId="92" xfId="56" applyFont="1" applyBorder="1" applyAlignment="1" applyProtection="1">
      <alignment vertical="center"/>
      <protection locked="0"/>
    </xf>
    <xf numFmtId="0" fontId="26" fillId="0" borderId="92" xfId="56" applyFont="1" applyBorder="1" applyAlignment="1" applyProtection="1">
      <alignment horizontal="center" vertical="center"/>
      <protection locked="0"/>
    </xf>
    <xf numFmtId="3" fontId="26" fillId="0" borderId="92" xfId="56" applyNumberFormat="1" applyFont="1" applyBorder="1" applyAlignment="1" applyProtection="1">
      <alignment vertical="center"/>
      <protection locked="0"/>
    </xf>
    <xf numFmtId="9" fontId="26" fillId="0" borderId="92" xfId="56" applyNumberFormat="1" applyFont="1" applyBorder="1" applyAlignment="1" applyProtection="1">
      <alignment horizontal="center" vertical="center"/>
      <protection locked="0"/>
    </xf>
    <xf numFmtId="9" fontId="26" fillId="34" borderId="92" xfId="56" applyNumberFormat="1" applyFont="1" applyFill="1" applyBorder="1" applyAlignment="1" applyProtection="1">
      <alignment horizontal="center" vertical="center"/>
      <protection locked="0"/>
    </xf>
    <xf numFmtId="9" fontId="26" fillId="39" borderId="81" xfId="56" applyNumberFormat="1" applyFont="1" applyFill="1" applyBorder="1" applyAlignment="1">
      <alignment horizontal="center" vertical="center"/>
      <protection/>
    </xf>
    <xf numFmtId="9" fontId="26" fillId="39" borderId="91" xfId="56" applyNumberFormat="1" applyFont="1" applyFill="1" applyBorder="1" applyAlignment="1">
      <alignment horizontal="center" vertical="center"/>
      <protection/>
    </xf>
    <xf numFmtId="9" fontId="26" fillId="39" borderId="84" xfId="56" applyNumberFormat="1" applyFont="1" applyFill="1" applyBorder="1" applyAlignment="1">
      <alignment horizontal="center" vertical="center"/>
      <protection/>
    </xf>
    <xf numFmtId="9" fontId="26" fillId="39" borderId="87" xfId="56" applyNumberFormat="1" applyFont="1" applyFill="1" applyBorder="1" applyAlignment="1">
      <alignment horizontal="center" vertical="center"/>
      <protection/>
    </xf>
    <xf numFmtId="0" fontId="29" fillId="33" borderId="93" xfId="57" applyFont="1" applyFill="1" applyBorder="1" applyAlignment="1">
      <alignment horizontal="center" vertical="center" wrapText="1"/>
      <protection/>
    </xf>
    <xf numFmtId="0" fontId="16" fillId="34" borderId="0" xfId="57" applyFont="1" applyFill="1" applyBorder="1">
      <alignment/>
      <protection/>
    </xf>
    <xf numFmtId="0" fontId="30" fillId="33" borderId="93" xfId="57" applyFont="1" applyFill="1" applyBorder="1" applyAlignment="1">
      <alignment horizontal="center" wrapText="1"/>
      <protection/>
    </xf>
    <xf numFmtId="0" fontId="16" fillId="0" borderId="0" xfId="57" applyFont="1" applyBorder="1">
      <alignment/>
      <protection/>
    </xf>
    <xf numFmtId="0" fontId="23" fillId="33" borderId="94" xfId="57" applyFont="1" applyFill="1" applyBorder="1" applyAlignment="1">
      <alignment horizontal="centerContinuous" vertical="center"/>
      <protection/>
    </xf>
    <xf numFmtId="0" fontId="16" fillId="33" borderId="95" xfId="57" applyFont="1" applyFill="1" applyBorder="1" applyAlignment="1">
      <alignment horizontal="centerContinuous" vertical="center"/>
      <protection/>
    </xf>
    <xf numFmtId="0" fontId="16" fillId="33" borderId="96" xfId="57" applyFont="1" applyFill="1" applyBorder="1" applyAlignment="1">
      <alignment horizontal="centerContinuous" vertical="center"/>
      <protection/>
    </xf>
    <xf numFmtId="0" fontId="16" fillId="34" borderId="97" xfId="57" applyFont="1" applyFill="1" applyBorder="1" applyAlignment="1">
      <alignment horizontal="centerContinuous" vertical="center"/>
      <protection/>
    </xf>
    <xf numFmtId="0" fontId="16" fillId="34" borderId="0" xfId="57" applyFont="1" applyFill="1" applyBorder="1" applyAlignment="1">
      <alignment horizontal="centerContinuous" vertical="center"/>
      <protection/>
    </xf>
    <xf numFmtId="0" fontId="30" fillId="33" borderId="93" xfId="57" applyFont="1" applyFill="1" applyBorder="1" applyAlignment="1">
      <alignment horizontal="center"/>
      <protection/>
    </xf>
    <xf numFmtId="0" fontId="30" fillId="34" borderId="0" xfId="57" applyFont="1" applyFill="1" applyBorder="1" applyAlignment="1">
      <alignment horizontal="center" wrapText="1"/>
      <protection/>
    </xf>
    <xf numFmtId="0" fontId="21" fillId="33" borderId="93" xfId="57" applyFont="1" applyFill="1" applyBorder="1" applyAlignment="1">
      <alignment horizontal="center"/>
      <protection/>
    </xf>
    <xf numFmtId="0" fontId="32" fillId="34" borderId="0" xfId="57" applyFont="1" applyFill="1" applyBorder="1" applyAlignment="1">
      <alignment horizontal="center" vertical="top"/>
      <protection/>
    </xf>
    <xf numFmtId="0" fontId="30" fillId="33" borderId="98" xfId="57" applyFont="1" applyFill="1" applyBorder="1" applyAlignment="1">
      <alignment horizontal="center" vertical="top" wrapText="1"/>
      <protection/>
    </xf>
    <xf numFmtId="0" fontId="30" fillId="0" borderId="0" xfId="57" applyFont="1" applyBorder="1" applyAlignment="1">
      <alignment horizontal="center" vertical="center" wrapText="1"/>
      <protection/>
    </xf>
    <xf numFmtId="0" fontId="30" fillId="33" borderId="99" xfId="57" applyFont="1" applyFill="1" applyBorder="1" applyAlignment="1">
      <alignment horizontal="center" vertical="center" wrapText="1"/>
      <protection/>
    </xf>
    <xf numFmtId="0" fontId="30" fillId="33" borderId="100" xfId="57" applyFont="1" applyFill="1" applyBorder="1" applyAlignment="1">
      <alignment horizontal="center" vertical="center" wrapText="1"/>
      <protection/>
    </xf>
    <xf numFmtId="0" fontId="30" fillId="33" borderId="101" xfId="57" applyFont="1" applyFill="1" applyBorder="1" applyAlignment="1">
      <alignment horizontal="center" vertical="center" wrapText="1"/>
      <protection/>
    </xf>
    <xf numFmtId="0" fontId="30" fillId="33" borderId="102" xfId="57" applyFont="1" applyFill="1" applyBorder="1" applyAlignment="1">
      <alignment horizontal="center" vertical="center" wrapText="1"/>
      <protection/>
    </xf>
    <xf numFmtId="0" fontId="30" fillId="33" borderId="103" xfId="57" applyFont="1" applyFill="1" applyBorder="1" applyAlignment="1">
      <alignment horizontal="center" vertical="center" wrapText="1"/>
      <protection/>
    </xf>
    <xf numFmtId="0" fontId="30" fillId="34" borderId="97" xfId="57" applyFont="1" applyFill="1" applyBorder="1" applyAlignment="1">
      <alignment horizontal="center" vertical="center" wrapText="1"/>
      <protection/>
    </xf>
    <xf numFmtId="0" fontId="30" fillId="34" borderId="0" xfId="57" applyFont="1" applyFill="1" applyBorder="1" applyAlignment="1">
      <alignment horizontal="center" vertical="center" wrapText="1"/>
      <protection/>
    </xf>
    <xf numFmtId="0" fontId="31" fillId="34" borderId="0" xfId="57" applyFont="1" applyFill="1" applyBorder="1" applyAlignment="1">
      <alignment horizontal="center" vertical="top" wrapText="1"/>
      <protection/>
    </xf>
    <xf numFmtId="0" fontId="16" fillId="33" borderId="98" xfId="57" applyFont="1" applyFill="1" applyBorder="1">
      <alignment/>
      <protection/>
    </xf>
    <xf numFmtId="0" fontId="23" fillId="0" borderId="0" xfId="57" applyFont="1" applyBorder="1" applyAlignment="1">
      <alignment horizontal="center" vertical="top"/>
      <protection/>
    </xf>
    <xf numFmtId="0" fontId="30" fillId="33" borderId="104" xfId="57" applyFont="1" applyFill="1" applyBorder="1" applyAlignment="1">
      <alignment horizontal="center" vertical="center"/>
      <protection/>
    </xf>
    <xf numFmtId="3" fontId="33" fillId="34" borderId="104" xfId="57" applyNumberFormat="1" applyFont="1" applyFill="1" applyBorder="1" applyAlignment="1" applyProtection="1">
      <alignment horizontal="center" vertical="center" wrapText="1"/>
      <protection locked="0"/>
    </xf>
    <xf numFmtId="0" fontId="33" fillId="0" borderId="0" xfId="57" applyFont="1" applyBorder="1" applyAlignment="1">
      <alignment horizontal="center" vertical="center" wrapText="1"/>
      <protection/>
    </xf>
    <xf numFmtId="0" fontId="33" fillId="40" borderId="0" xfId="57" applyFont="1" applyFill="1" applyBorder="1" applyAlignment="1">
      <alignment horizontal="center" vertical="center" wrapText="1"/>
      <protection/>
    </xf>
    <xf numFmtId="0" fontId="33" fillId="34" borderId="0" xfId="57" applyFont="1" applyFill="1" applyBorder="1" applyAlignment="1">
      <alignment horizontal="center" vertical="center" wrapText="1"/>
      <protection/>
    </xf>
    <xf numFmtId="3" fontId="33" fillId="34" borderId="104" xfId="57" applyNumberFormat="1" applyFont="1" applyFill="1" applyBorder="1" applyAlignment="1">
      <alignment horizontal="center" vertical="center"/>
      <protection/>
    </xf>
    <xf numFmtId="3" fontId="16" fillId="0" borderId="0" xfId="57" applyNumberFormat="1" applyFont="1" applyBorder="1" applyAlignment="1">
      <alignment horizontal="center" vertical="center"/>
      <protection/>
    </xf>
    <xf numFmtId="0" fontId="30" fillId="34" borderId="0" xfId="57" applyFont="1" applyFill="1" applyBorder="1" applyAlignment="1">
      <alignment horizontal="center" vertical="top"/>
      <protection/>
    </xf>
    <xf numFmtId="3" fontId="16" fillId="34" borderId="0" xfId="57" applyNumberFormat="1" applyFont="1" applyFill="1" applyBorder="1" applyAlignment="1">
      <alignment horizontal="center" vertical="center"/>
      <protection/>
    </xf>
    <xf numFmtId="0" fontId="30" fillId="33" borderId="105" xfId="57" applyFont="1" applyFill="1" applyBorder="1" applyAlignment="1">
      <alignment horizontal="center" vertical="center" wrapText="1"/>
      <protection/>
    </xf>
    <xf numFmtId="0" fontId="31" fillId="34" borderId="0" xfId="57" applyFont="1" applyFill="1" applyBorder="1" applyAlignment="1">
      <alignment horizontal="center" vertical="center" wrapText="1"/>
      <protection/>
    </xf>
    <xf numFmtId="3" fontId="16" fillId="0" borderId="105" xfId="57" applyNumberFormat="1" applyFont="1" applyBorder="1" applyAlignment="1" applyProtection="1">
      <alignment horizontal="center" vertical="center"/>
      <protection locked="0"/>
    </xf>
    <xf numFmtId="3" fontId="16" fillId="0" borderId="106" xfId="57" applyNumberFormat="1" applyFont="1" applyBorder="1" applyAlignment="1" applyProtection="1">
      <alignment horizontal="center" vertical="center"/>
      <protection locked="0"/>
    </xf>
    <xf numFmtId="3" fontId="16" fillId="0" borderId="107" xfId="57" applyNumberFormat="1" applyFont="1" applyBorder="1" applyAlignment="1" applyProtection="1">
      <alignment horizontal="center" vertical="center"/>
      <protection locked="0"/>
    </xf>
    <xf numFmtId="3" fontId="16" fillId="34" borderId="107" xfId="57" applyNumberFormat="1" applyFont="1" applyFill="1" applyBorder="1" applyAlignment="1" applyProtection="1">
      <alignment horizontal="center" vertical="center"/>
      <protection locked="0"/>
    </xf>
    <xf numFmtId="3" fontId="16" fillId="34" borderId="108" xfId="57" applyNumberFormat="1" applyFont="1" applyFill="1" applyBorder="1" applyAlignment="1" applyProtection="1">
      <alignment horizontal="center" vertical="center"/>
      <protection locked="0"/>
    </xf>
    <xf numFmtId="3" fontId="16" fillId="0" borderId="109" xfId="57" applyNumberFormat="1" applyFont="1" applyBorder="1" applyAlignment="1">
      <alignment horizontal="center" vertical="center"/>
      <protection/>
    </xf>
    <xf numFmtId="3" fontId="16" fillId="34" borderId="105" xfId="57" applyNumberFormat="1" applyFont="1" applyFill="1" applyBorder="1" applyAlignment="1">
      <alignment horizontal="center" vertical="center"/>
      <protection/>
    </xf>
    <xf numFmtId="3" fontId="16" fillId="40" borderId="105" xfId="57" applyNumberFormat="1" applyFont="1" applyFill="1" applyBorder="1" applyAlignment="1">
      <alignment horizontal="center" vertical="center"/>
      <protection/>
    </xf>
    <xf numFmtId="3" fontId="16" fillId="34" borderId="104" xfId="57" applyNumberFormat="1" applyFont="1" applyFill="1" applyBorder="1" applyAlignment="1">
      <alignment horizontal="center" vertical="center"/>
      <protection/>
    </xf>
    <xf numFmtId="0" fontId="30" fillId="33" borderId="110" xfId="57" applyFont="1" applyFill="1" applyBorder="1" applyAlignment="1">
      <alignment horizontal="center" vertical="center" wrapText="1"/>
      <protection/>
    </xf>
    <xf numFmtId="3" fontId="16" fillId="34" borderId="110" xfId="57" applyNumberFormat="1" applyFont="1" applyFill="1" applyBorder="1" applyAlignment="1" applyProtection="1">
      <alignment horizontal="center" vertical="center"/>
      <protection locked="0"/>
    </xf>
    <xf numFmtId="3" fontId="16" fillId="34" borderId="111" xfId="57" applyNumberFormat="1" applyFont="1" applyFill="1" applyBorder="1" applyAlignment="1" applyProtection="1">
      <alignment horizontal="center" vertical="center"/>
      <protection locked="0"/>
    </xf>
    <xf numFmtId="3" fontId="16" fillId="34" borderId="79" xfId="57" applyNumberFormat="1" applyFont="1" applyFill="1" applyBorder="1" applyAlignment="1" applyProtection="1">
      <alignment horizontal="center" vertical="center"/>
      <protection locked="0"/>
    </xf>
    <xf numFmtId="3" fontId="16" fillId="34" borderId="90" xfId="57" applyNumberFormat="1" applyFont="1" applyFill="1" applyBorder="1" applyAlignment="1" applyProtection="1">
      <alignment horizontal="center" vertical="center"/>
      <protection locked="0"/>
    </xf>
    <xf numFmtId="3" fontId="16" fillId="34" borderId="18" xfId="57" applyNumberFormat="1" applyFont="1" applyFill="1" applyBorder="1" applyAlignment="1" applyProtection="1">
      <alignment horizontal="center" vertical="center"/>
      <protection locked="0"/>
    </xf>
    <xf numFmtId="3" fontId="16" fillId="0" borderId="112" xfId="57" applyNumberFormat="1" applyFont="1" applyBorder="1" applyAlignment="1">
      <alignment horizontal="center" vertical="center"/>
      <protection/>
    </xf>
    <xf numFmtId="3" fontId="16" fillId="34" borderId="110" xfId="57" applyNumberFormat="1" applyFont="1" applyFill="1" applyBorder="1" applyAlignment="1">
      <alignment horizontal="center" vertical="center"/>
      <protection/>
    </xf>
    <xf numFmtId="3" fontId="16" fillId="0" borderId="113" xfId="57" applyNumberFormat="1" applyFont="1" applyBorder="1" applyAlignment="1">
      <alignment horizontal="center" vertical="center"/>
      <protection/>
    </xf>
    <xf numFmtId="0" fontId="30" fillId="33" borderId="114" xfId="57" applyFont="1" applyFill="1" applyBorder="1" applyAlignment="1">
      <alignment horizontal="center" vertical="center" wrapText="1"/>
      <protection/>
    </xf>
    <xf numFmtId="3" fontId="16" fillId="40" borderId="111" xfId="57" applyNumberFormat="1" applyFont="1" applyFill="1" applyBorder="1" applyAlignment="1" applyProtection="1">
      <alignment horizontal="center" vertical="center"/>
      <protection/>
    </xf>
    <xf numFmtId="3" fontId="16" fillId="40" borderId="79" xfId="57" applyNumberFormat="1" applyFont="1" applyFill="1" applyBorder="1" applyAlignment="1" applyProtection="1">
      <alignment horizontal="center" vertical="center"/>
      <protection/>
    </xf>
    <xf numFmtId="3" fontId="16" fillId="40" borderId="90" xfId="57" applyNumberFormat="1" applyFont="1" applyFill="1" applyBorder="1" applyAlignment="1" applyProtection="1">
      <alignment horizontal="center" vertical="center"/>
      <protection/>
    </xf>
    <xf numFmtId="3" fontId="16" fillId="40" borderId="18" xfId="57" applyNumberFormat="1" applyFont="1" applyFill="1" applyBorder="1" applyAlignment="1" applyProtection="1">
      <alignment horizontal="center" vertical="center"/>
      <protection/>
    </xf>
    <xf numFmtId="3" fontId="16" fillId="40" borderId="112" xfId="57" applyNumberFormat="1" applyFont="1" applyFill="1" applyBorder="1" applyAlignment="1">
      <alignment horizontal="center" vertical="center"/>
      <protection/>
    </xf>
    <xf numFmtId="0" fontId="30" fillId="41" borderId="114" xfId="56" applyFont="1" applyFill="1" applyBorder="1" applyAlignment="1">
      <alignment horizontal="center" vertical="center" wrapText="1"/>
      <protection/>
    </xf>
    <xf numFmtId="3" fontId="16" fillId="40" borderId="110" xfId="57" applyNumberFormat="1" applyFont="1" applyFill="1" applyBorder="1" applyAlignment="1">
      <alignment horizontal="center" vertical="center"/>
      <protection/>
    </xf>
    <xf numFmtId="3" fontId="16" fillId="0" borderId="111" xfId="57" applyNumberFormat="1" applyFont="1" applyBorder="1" applyAlignment="1" applyProtection="1">
      <alignment horizontal="center" vertical="center"/>
      <protection locked="0"/>
    </xf>
    <xf numFmtId="3" fontId="16" fillId="0" borderId="79" xfId="57" applyNumberFormat="1" applyFont="1" applyBorder="1" applyAlignment="1" applyProtection="1">
      <alignment horizontal="center" vertical="center"/>
      <protection locked="0"/>
    </xf>
    <xf numFmtId="3" fontId="16" fillId="34" borderId="77" xfId="57" applyNumberFormat="1" applyFont="1" applyFill="1" applyBorder="1" applyAlignment="1" applyProtection="1">
      <alignment horizontal="center" vertical="center"/>
      <protection locked="0"/>
    </xf>
    <xf numFmtId="3" fontId="16" fillId="34" borderId="115" xfId="57" applyNumberFormat="1" applyFont="1" applyFill="1" applyBorder="1" applyAlignment="1" applyProtection="1">
      <alignment horizontal="center" vertical="center"/>
      <protection locked="0"/>
    </xf>
    <xf numFmtId="0" fontId="30" fillId="33" borderId="104" xfId="57" applyFont="1" applyFill="1" applyBorder="1" applyAlignment="1">
      <alignment horizontal="centerContinuous" vertical="center"/>
      <protection/>
    </xf>
    <xf numFmtId="3" fontId="33" fillId="0" borderId="115" xfId="57" applyNumberFormat="1" applyFont="1" applyBorder="1" applyAlignment="1">
      <alignment horizontal="center" vertical="center"/>
      <protection/>
    </xf>
    <xf numFmtId="3" fontId="33" fillId="0" borderId="0" xfId="57" applyNumberFormat="1" applyFont="1" applyBorder="1" applyAlignment="1">
      <alignment horizontal="center" vertical="center"/>
      <protection/>
    </xf>
    <xf numFmtId="3" fontId="33" fillId="0" borderId="116" xfId="57" applyNumberFormat="1" applyFont="1" applyBorder="1" applyAlignment="1">
      <alignment horizontal="center" vertical="center"/>
      <protection/>
    </xf>
    <xf numFmtId="3" fontId="33" fillId="0" borderId="117" xfId="57" applyNumberFormat="1" applyFont="1" applyBorder="1" applyAlignment="1">
      <alignment horizontal="center" vertical="center"/>
      <protection/>
    </xf>
    <xf numFmtId="3" fontId="33" fillId="34" borderId="117" xfId="57" applyNumberFormat="1" applyFont="1" applyFill="1" applyBorder="1" applyAlignment="1">
      <alignment horizontal="center" vertical="center"/>
      <protection/>
    </xf>
    <xf numFmtId="3" fontId="33" fillId="34" borderId="118" xfId="57" applyNumberFormat="1" applyFont="1" applyFill="1" applyBorder="1" applyAlignment="1">
      <alignment horizontal="center" vertical="center"/>
      <protection/>
    </xf>
    <xf numFmtId="3" fontId="33" fillId="0" borderId="119" xfId="57" applyNumberFormat="1" applyFont="1" applyBorder="1" applyAlignment="1">
      <alignment horizontal="center" vertical="center"/>
      <protection/>
    </xf>
    <xf numFmtId="3" fontId="33" fillId="34" borderId="0" xfId="57" applyNumberFormat="1" applyFont="1" applyFill="1" applyBorder="1" applyAlignment="1">
      <alignment horizontal="center" vertical="center"/>
      <protection/>
    </xf>
    <xf numFmtId="3" fontId="33" fillId="34" borderId="98" xfId="57" applyNumberFormat="1" applyFont="1" applyFill="1" applyBorder="1" applyAlignment="1">
      <alignment horizontal="center" vertical="center"/>
      <protection/>
    </xf>
    <xf numFmtId="0" fontId="30" fillId="34" borderId="0" xfId="57" applyFont="1" applyFill="1" applyBorder="1" applyAlignment="1">
      <alignment horizontal="center" vertical="center"/>
      <protection/>
    </xf>
    <xf numFmtId="0" fontId="31" fillId="34" borderId="0" xfId="57" applyFont="1" applyFill="1" applyBorder="1" applyAlignment="1">
      <alignment horizontal="center" vertical="center"/>
      <protection/>
    </xf>
    <xf numFmtId="0" fontId="16" fillId="0" borderId="0" xfId="57" applyFont="1">
      <alignment/>
      <protection/>
    </xf>
    <xf numFmtId="0" fontId="31" fillId="34" borderId="0" xfId="57" applyFont="1" applyFill="1" applyBorder="1" applyAlignment="1">
      <alignment horizontal="centerContinuous" vertical="center"/>
      <protection/>
    </xf>
    <xf numFmtId="3" fontId="16" fillId="34" borderId="106" xfId="57" applyNumberFormat="1" applyFont="1" applyFill="1" applyBorder="1" applyAlignment="1" applyProtection="1">
      <alignment horizontal="center" vertical="center"/>
      <protection locked="0"/>
    </xf>
    <xf numFmtId="3" fontId="16" fillId="34" borderId="120" xfId="57" applyNumberFormat="1" applyFont="1" applyFill="1" applyBorder="1" applyAlignment="1" applyProtection="1">
      <alignment horizontal="center" vertical="center"/>
      <protection locked="0"/>
    </xf>
    <xf numFmtId="3" fontId="16" fillId="34" borderId="96" xfId="57" applyNumberFormat="1" applyFont="1" applyFill="1" applyBorder="1" applyAlignment="1">
      <alignment horizontal="center" vertical="center"/>
      <protection/>
    </xf>
    <xf numFmtId="0" fontId="30" fillId="33" borderId="115" xfId="57" applyFont="1" applyFill="1" applyBorder="1" applyAlignment="1">
      <alignment horizontal="center" vertical="center" wrapText="1"/>
      <protection/>
    </xf>
    <xf numFmtId="3" fontId="16" fillId="40" borderId="114" xfId="57" applyNumberFormat="1" applyFont="1" applyFill="1" applyBorder="1" applyAlignment="1">
      <alignment horizontal="center" vertical="center"/>
      <protection/>
    </xf>
    <xf numFmtId="3" fontId="16" fillId="34" borderId="99" xfId="57" applyNumberFormat="1" applyFont="1" applyFill="1" applyBorder="1" applyAlignment="1" applyProtection="1">
      <alignment horizontal="center" vertical="center"/>
      <protection locked="0"/>
    </xf>
    <xf numFmtId="3" fontId="16" fillId="34" borderId="100" xfId="57" applyNumberFormat="1" applyFont="1" applyFill="1" applyBorder="1" applyAlignment="1" applyProtection="1">
      <alignment horizontal="center" vertical="center"/>
      <protection locked="0"/>
    </xf>
    <xf numFmtId="3" fontId="16" fillId="34" borderId="121" xfId="57" applyNumberFormat="1" applyFont="1" applyFill="1" applyBorder="1" applyAlignment="1">
      <alignment horizontal="center" vertical="center"/>
      <protection/>
    </xf>
    <xf numFmtId="3" fontId="16" fillId="0" borderId="115" xfId="57" applyNumberFormat="1" applyFont="1" applyBorder="1" applyAlignment="1" applyProtection="1">
      <alignment horizontal="center" vertical="center"/>
      <protection locked="0"/>
    </xf>
    <xf numFmtId="10" fontId="16" fillId="0" borderId="97" xfId="57" applyNumberFormat="1" applyFont="1" applyBorder="1" applyAlignment="1">
      <alignment horizontal="center" vertical="center"/>
      <protection/>
    </xf>
    <xf numFmtId="0" fontId="30" fillId="33" borderId="98" xfId="57" applyFont="1" applyFill="1" applyBorder="1" applyAlignment="1">
      <alignment horizontal="center" vertical="center" wrapText="1"/>
      <protection/>
    </xf>
    <xf numFmtId="3" fontId="33" fillId="0" borderId="98" xfId="57" applyNumberFormat="1" applyFont="1" applyBorder="1" applyAlignment="1">
      <alignment horizontal="center" vertical="center"/>
      <protection/>
    </xf>
    <xf numFmtId="3" fontId="33" fillId="34" borderId="99" xfId="57" applyNumberFormat="1" applyFont="1" applyFill="1" applyBorder="1" applyAlignment="1">
      <alignment horizontal="center" vertical="center"/>
      <protection/>
    </xf>
    <xf numFmtId="3" fontId="33" fillId="34" borderId="100" xfId="57" applyNumberFormat="1" applyFont="1" applyFill="1" applyBorder="1" applyAlignment="1">
      <alignment horizontal="center" vertical="center"/>
      <protection/>
    </xf>
    <xf numFmtId="3" fontId="33" fillId="34" borderId="121" xfId="57" applyNumberFormat="1" applyFont="1" applyFill="1" applyBorder="1" applyAlignment="1">
      <alignment horizontal="center" vertical="center"/>
      <protection/>
    </xf>
    <xf numFmtId="0" fontId="33" fillId="0" borderId="0" xfId="57" applyFont="1">
      <alignment/>
      <protection/>
    </xf>
    <xf numFmtId="0" fontId="30" fillId="34" borderId="0" xfId="57" applyFont="1" applyFill="1" applyBorder="1" applyAlignment="1">
      <alignment vertical="center" wrapText="1"/>
      <protection/>
    </xf>
    <xf numFmtId="0" fontId="31" fillId="34" borderId="0" xfId="57" applyFont="1" applyFill="1" applyBorder="1" applyAlignment="1">
      <alignment vertical="center" wrapText="1"/>
      <protection/>
    </xf>
    <xf numFmtId="0" fontId="30" fillId="33" borderId="104" xfId="57" applyFont="1" applyFill="1" applyBorder="1" applyAlignment="1">
      <alignment horizontal="center" vertical="center" wrapText="1"/>
      <protection/>
    </xf>
    <xf numFmtId="0" fontId="31" fillId="34" borderId="0" xfId="57" applyFont="1" applyFill="1" applyBorder="1" applyAlignment="1">
      <alignment horizontal="centerContinuous" vertical="center" wrapText="1"/>
      <protection/>
    </xf>
    <xf numFmtId="3" fontId="16" fillId="40" borderId="104" xfId="57" applyNumberFormat="1" applyFont="1" applyFill="1" applyBorder="1" applyAlignment="1">
      <alignment horizontal="center" vertical="center"/>
      <protection/>
    </xf>
    <xf numFmtId="3" fontId="33" fillId="34" borderId="116" xfId="57" applyNumberFormat="1" applyFont="1" applyFill="1" applyBorder="1" applyAlignment="1" applyProtection="1">
      <alignment horizontal="center" vertical="center"/>
      <protection locked="0"/>
    </xf>
    <xf numFmtId="3" fontId="33" fillId="34" borderId="117" xfId="57" applyNumberFormat="1" applyFont="1" applyFill="1" applyBorder="1" applyAlignment="1" applyProtection="1">
      <alignment horizontal="center" vertical="center"/>
      <protection locked="0"/>
    </xf>
    <xf numFmtId="3" fontId="33" fillId="34" borderId="118" xfId="57" applyNumberFormat="1" applyFont="1" applyFill="1" applyBorder="1" applyAlignment="1" applyProtection="1">
      <alignment horizontal="center" vertical="center"/>
      <protection locked="0"/>
    </xf>
    <xf numFmtId="3" fontId="33" fillId="34" borderId="119" xfId="57" applyNumberFormat="1" applyFont="1" applyFill="1" applyBorder="1" applyAlignment="1">
      <alignment horizontal="center" vertical="center"/>
      <protection/>
    </xf>
    <xf numFmtId="3" fontId="33" fillId="34" borderId="104" xfId="57" applyNumberFormat="1" applyFont="1" applyFill="1" applyBorder="1" applyAlignment="1" applyProtection="1">
      <alignment horizontal="center" vertical="center"/>
      <protection locked="0"/>
    </xf>
    <xf numFmtId="0" fontId="34" fillId="34" borderId="0" xfId="57" applyFont="1" applyFill="1" applyBorder="1" applyAlignment="1">
      <alignment/>
      <protection/>
    </xf>
    <xf numFmtId="0" fontId="16" fillId="34" borderId="0" xfId="57" applyFont="1" applyFill="1" applyBorder="1" applyAlignment="1">
      <alignment/>
      <protection/>
    </xf>
    <xf numFmtId="3" fontId="16" fillId="0" borderId="0" xfId="57" applyNumberFormat="1" applyFont="1" applyAlignment="1">
      <alignment horizontal="center" vertical="center"/>
      <protection/>
    </xf>
    <xf numFmtId="0" fontId="23" fillId="34" borderId="0" xfId="57" applyFont="1" applyFill="1" applyBorder="1" applyAlignment="1">
      <alignment horizontal="centerContinuous" vertical="center" wrapText="1"/>
      <protection/>
    </xf>
    <xf numFmtId="0" fontId="33" fillId="34" borderId="119" xfId="57" applyFont="1" applyFill="1" applyBorder="1" applyAlignment="1">
      <alignment horizontal="center" vertical="center"/>
      <protection/>
    </xf>
    <xf numFmtId="3" fontId="16" fillId="40" borderId="117" xfId="57" applyNumberFormat="1" applyFont="1" applyFill="1" applyBorder="1" applyAlignment="1">
      <alignment horizontal="center" vertical="center"/>
      <protection/>
    </xf>
    <xf numFmtId="0" fontId="34" fillId="0" borderId="0" xfId="57" applyFont="1">
      <alignment/>
      <protection/>
    </xf>
    <xf numFmtId="0" fontId="16" fillId="40" borderId="104" xfId="57" applyFont="1" applyFill="1" applyBorder="1">
      <alignment/>
      <protection/>
    </xf>
    <xf numFmtId="3" fontId="33" fillId="0" borderId="116" xfId="57" applyNumberFormat="1" applyFont="1" applyBorder="1" applyAlignment="1" applyProtection="1">
      <alignment horizontal="center" vertical="center"/>
      <protection locked="0"/>
    </xf>
    <xf numFmtId="3" fontId="33" fillId="0" borderId="117" xfId="57" applyNumberFormat="1" applyFont="1" applyBorder="1" applyAlignment="1" applyProtection="1">
      <alignment horizontal="center" vertical="center"/>
      <protection locked="0"/>
    </xf>
    <xf numFmtId="3" fontId="33" fillId="0" borderId="104" xfId="57" applyNumberFormat="1" applyFont="1" applyBorder="1" applyAlignment="1" applyProtection="1">
      <alignment horizontal="center" vertical="center"/>
      <protection locked="0"/>
    </xf>
    <xf numFmtId="3" fontId="33" fillId="34" borderId="116" xfId="57" applyNumberFormat="1" applyFont="1" applyFill="1" applyBorder="1" applyAlignment="1">
      <alignment horizontal="center" vertical="center"/>
      <protection/>
    </xf>
    <xf numFmtId="0" fontId="30" fillId="33" borderId="104" xfId="57" applyFont="1" applyFill="1" applyBorder="1" applyAlignment="1">
      <alignment horizontal="centerContinuous" vertical="center" wrapText="1"/>
      <protection/>
    </xf>
    <xf numFmtId="9" fontId="16" fillId="34" borderId="104" xfId="57" applyNumberFormat="1" applyFont="1" applyFill="1" applyBorder="1" applyAlignment="1">
      <alignment horizontal="center" vertical="center"/>
      <protection/>
    </xf>
    <xf numFmtId="10" fontId="16" fillId="0" borderId="0" xfId="57" applyNumberFormat="1" applyFont="1" applyBorder="1">
      <alignment/>
      <protection/>
    </xf>
    <xf numFmtId="9" fontId="16" fillId="0" borderId="116" xfId="57" applyNumberFormat="1" applyFont="1" applyBorder="1" applyAlignment="1">
      <alignment horizontal="center" vertical="center"/>
      <protection/>
    </xf>
    <xf numFmtId="9" fontId="16" fillId="0" borderId="117" xfId="57" applyNumberFormat="1" applyFont="1" applyBorder="1" applyAlignment="1">
      <alignment horizontal="center" vertical="center"/>
      <protection/>
    </xf>
    <xf numFmtId="10" fontId="16" fillId="0" borderId="0" xfId="57" applyNumberFormat="1" applyFont="1" applyBorder="1" applyAlignment="1">
      <alignment horizontal="center" vertical="center"/>
      <protection/>
    </xf>
    <xf numFmtId="0" fontId="16" fillId="0" borderId="0" xfId="57" applyFont="1" applyBorder="1" applyAlignment="1">
      <alignment horizontal="center" vertical="center"/>
      <protection/>
    </xf>
    <xf numFmtId="0" fontId="33" fillId="0" borderId="0" xfId="57" applyFont="1" applyBorder="1" applyAlignment="1">
      <alignment horizontal="center" vertical="center"/>
      <protection/>
    </xf>
    <xf numFmtId="3" fontId="33" fillId="0" borderId="104" xfId="57" applyNumberFormat="1" applyFont="1" applyBorder="1" applyAlignment="1">
      <alignment horizontal="center" vertical="center"/>
      <protection/>
    </xf>
    <xf numFmtId="0" fontId="35" fillId="33" borderId="93" xfId="57" applyFont="1" applyFill="1" applyBorder="1" applyAlignment="1">
      <alignment horizontal="center" vertical="center" wrapText="1"/>
      <protection/>
    </xf>
    <xf numFmtId="0" fontId="32" fillId="0" borderId="0" xfId="56" applyFont="1" applyAlignment="1">
      <alignment vertical="center"/>
      <protection/>
    </xf>
    <xf numFmtId="0" fontId="32" fillId="33" borderId="93" xfId="57" applyFont="1" applyFill="1" applyBorder="1" applyAlignment="1">
      <alignment horizontal="center" wrapText="1"/>
      <protection/>
    </xf>
    <xf numFmtId="0" fontId="36" fillId="0" borderId="0" xfId="57" applyFont="1" applyBorder="1">
      <alignment/>
      <protection/>
    </xf>
    <xf numFmtId="0" fontId="32" fillId="33" borderId="94" xfId="57" applyFont="1" applyFill="1" applyBorder="1" applyAlignment="1">
      <alignment horizontal="centerContinuous" vertical="center"/>
      <protection/>
    </xf>
    <xf numFmtId="0" fontId="36" fillId="33" borderId="95" xfId="57" applyFont="1" applyFill="1" applyBorder="1" applyAlignment="1">
      <alignment horizontal="centerContinuous" vertical="center"/>
      <protection/>
    </xf>
    <xf numFmtId="0" fontId="36" fillId="33" borderId="96" xfId="57" applyFont="1" applyFill="1" applyBorder="1" applyAlignment="1">
      <alignment horizontal="centerContinuous" vertical="center"/>
      <protection/>
    </xf>
    <xf numFmtId="0" fontId="36" fillId="34" borderId="97" xfId="57" applyFont="1" applyFill="1" applyBorder="1" applyAlignment="1">
      <alignment horizontal="centerContinuous" vertical="center"/>
      <protection/>
    </xf>
    <xf numFmtId="0" fontId="36" fillId="34" borderId="0" xfId="57" applyFont="1" applyFill="1" applyBorder="1" applyAlignment="1">
      <alignment horizontal="centerContinuous" vertical="center"/>
      <protection/>
    </xf>
    <xf numFmtId="0" fontId="32" fillId="33" borderId="93" xfId="57" applyFont="1" applyFill="1" applyBorder="1" applyAlignment="1">
      <alignment horizontal="center"/>
      <protection/>
    </xf>
    <xf numFmtId="0" fontId="32" fillId="34" borderId="0" xfId="57" applyFont="1" applyFill="1" applyBorder="1" applyAlignment="1">
      <alignment horizontal="center" wrapText="1"/>
      <protection/>
    </xf>
    <xf numFmtId="0" fontId="32" fillId="33" borderId="98" xfId="57" applyFont="1" applyFill="1" applyBorder="1" applyAlignment="1">
      <alignment horizontal="center" vertical="top" wrapText="1"/>
      <protection/>
    </xf>
    <xf numFmtId="0" fontId="32" fillId="0" borderId="0" xfId="57" applyFont="1" applyBorder="1" applyAlignment="1">
      <alignment horizontal="center" vertical="center" wrapText="1"/>
      <protection/>
    </xf>
    <xf numFmtId="0" fontId="32" fillId="33" borderId="99" xfId="57" applyFont="1" applyFill="1" applyBorder="1" applyAlignment="1">
      <alignment horizontal="center" vertical="center" wrapText="1"/>
      <protection/>
    </xf>
    <xf numFmtId="0" fontId="32" fillId="33" borderId="100" xfId="57" applyFont="1" applyFill="1" applyBorder="1" applyAlignment="1">
      <alignment horizontal="center" vertical="center" wrapText="1"/>
      <protection/>
    </xf>
    <xf numFmtId="0" fontId="32" fillId="33" borderId="101" xfId="57" applyFont="1" applyFill="1" applyBorder="1" applyAlignment="1">
      <alignment horizontal="center" vertical="center" wrapText="1"/>
      <protection/>
    </xf>
    <xf numFmtId="0" fontId="32" fillId="33" borderId="102" xfId="57" applyFont="1" applyFill="1" applyBorder="1" applyAlignment="1">
      <alignment horizontal="center" vertical="center" wrapText="1"/>
      <protection/>
    </xf>
    <xf numFmtId="0" fontId="32" fillId="33" borderId="103" xfId="57" applyFont="1" applyFill="1" applyBorder="1" applyAlignment="1">
      <alignment horizontal="center" vertical="center" wrapText="1"/>
      <protection/>
    </xf>
    <xf numFmtId="0" fontId="32" fillId="34" borderId="97" xfId="57" applyFont="1" applyFill="1" applyBorder="1" applyAlignment="1">
      <alignment horizontal="center" vertical="center" wrapText="1"/>
      <protection/>
    </xf>
    <xf numFmtId="0" fontId="32" fillId="34" borderId="0" xfId="57" applyFont="1" applyFill="1" applyBorder="1" applyAlignment="1">
      <alignment horizontal="center" vertical="center" wrapText="1"/>
      <protection/>
    </xf>
    <xf numFmtId="0" fontId="32" fillId="34" borderId="0" xfId="57" applyFont="1" applyFill="1" applyBorder="1" applyAlignment="1">
      <alignment horizontal="center" vertical="top" wrapText="1"/>
      <protection/>
    </xf>
    <xf numFmtId="0" fontId="36" fillId="33" borderId="98" xfId="57" applyFont="1" applyFill="1" applyBorder="1">
      <alignment/>
      <protection/>
    </xf>
    <xf numFmtId="0" fontId="36" fillId="0" borderId="0" xfId="56" applyFont="1">
      <alignment/>
      <protection/>
    </xf>
    <xf numFmtId="0" fontId="32" fillId="42" borderId="105" xfId="56" applyFont="1" applyFill="1" applyBorder="1" applyAlignment="1">
      <alignment horizontal="center" vertical="center" wrapText="1"/>
      <protection/>
    </xf>
    <xf numFmtId="0" fontId="32" fillId="0" borderId="0" xfId="56" applyFont="1" applyAlignment="1">
      <alignment horizontal="center" vertical="center" wrapText="1"/>
      <protection/>
    </xf>
    <xf numFmtId="3" fontId="36" fillId="0" borderId="105" xfId="56" applyNumberFormat="1" applyFont="1" applyBorder="1" applyProtection="1">
      <alignment/>
      <protection locked="0"/>
    </xf>
    <xf numFmtId="3" fontId="36" fillId="0" borderId="0" xfId="56" applyNumberFormat="1" applyFont="1">
      <alignment/>
      <protection/>
    </xf>
    <xf numFmtId="3" fontId="36" fillId="0" borderId="106" xfId="56" applyNumberFormat="1" applyFont="1" applyBorder="1" applyProtection="1">
      <alignment/>
      <protection locked="0"/>
    </xf>
    <xf numFmtId="3" fontId="36" fillId="0" borderId="120" xfId="56" applyNumberFormat="1" applyFont="1" applyBorder="1" applyProtection="1">
      <alignment/>
      <protection locked="0"/>
    </xf>
    <xf numFmtId="3" fontId="36" fillId="0" borderId="96" xfId="56" applyNumberFormat="1" applyFont="1" applyBorder="1">
      <alignment/>
      <protection/>
    </xf>
    <xf numFmtId="3" fontId="36" fillId="0" borderId="105" xfId="56" applyNumberFormat="1" applyFont="1" applyBorder="1">
      <alignment/>
      <protection/>
    </xf>
    <xf numFmtId="0" fontId="32" fillId="42" borderId="113" xfId="56" applyFont="1" applyFill="1" applyBorder="1" applyAlignment="1">
      <alignment horizontal="center" vertical="center" wrapText="1"/>
      <protection/>
    </xf>
    <xf numFmtId="3" fontId="36" fillId="0" borderId="98" xfId="56" applyNumberFormat="1" applyFont="1" applyBorder="1" applyProtection="1">
      <alignment/>
      <protection locked="0"/>
    </xf>
    <xf numFmtId="3" fontId="36" fillId="0" borderId="122" xfId="56" applyNumberFormat="1" applyFont="1" applyBorder="1" applyProtection="1">
      <alignment/>
      <protection locked="0"/>
    </xf>
    <xf numFmtId="3" fontId="36" fillId="0" borderId="123" xfId="56" applyNumberFormat="1" applyFont="1" applyBorder="1" applyProtection="1">
      <alignment/>
      <protection locked="0"/>
    </xf>
    <xf numFmtId="3" fontId="36" fillId="0" borderId="124" xfId="56" applyNumberFormat="1" applyFont="1" applyBorder="1">
      <alignment/>
      <protection/>
    </xf>
    <xf numFmtId="3" fontId="36" fillId="0" borderId="98" xfId="56" applyNumberFormat="1" applyFont="1" applyBorder="1">
      <alignment/>
      <protection/>
    </xf>
    <xf numFmtId="3" fontId="36" fillId="0" borderId="110" xfId="56" applyNumberFormat="1" applyFont="1" applyBorder="1">
      <alignment/>
      <protection/>
    </xf>
    <xf numFmtId="0" fontId="32" fillId="42" borderId="104" xfId="56" applyFont="1" applyFill="1" applyBorder="1" applyAlignment="1">
      <alignment horizontal="center" vertical="center" wrapText="1"/>
      <protection/>
    </xf>
    <xf numFmtId="3" fontId="32" fillId="0" borderId="98" xfId="56" applyNumberFormat="1" applyFont="1" applyBorder="1">
      <alignment/>
      <protection/>
    </xf>
    <xf numFmtId="3" fontId="32" fillId="0" borderId="0" xfId="56" applyNumberFormat="1" applyFont="1">
      <alignment/>
      <protection/>
    </xf>
    <xf numFmtId="3" fontId="32" fillId="0" borderId="122" xfId="56" applyNumberFormat="1" applyFont="1" applyBorder="1">
      <alignment/>
      <protection/>
    </xf>
    <xf numFmtId="3" fontId="32" fillId="0" borderId="125" xfId="56" applyNumberFormat="1" applyFont="1" applyBorder="1">
      <alignment/>
      <protection/>
    </xf>
    <xf numFmtId="0" fontId="32" fillId="42" borderId="114" xfId="56" applyFont="1" applyFill="1" applyBorder="1" applyAlignment="1">
      <alignment horizontal="center" vertical="center" wrapText="1"/>
      <protection/>
    </xf>
    <xf numFmtId="3" fontId="32" fillId="0" borderId="104" xfId="56" applyNumberFormat="1" applyFont="1" applyBorder="1" applyProtection="1">
      <alignment/>
      <protection locked="0"/>
    </xf>
    <xf numFmtId="3" fontId="32" fillId="0" borderId="116" xfId="56" applyNumberFormat="1" applyFont="1" applyBorder="1" applyProtection="1">
      <alignment/>
      <protection locked="0"/>
    </xf>
    <xf numFmtId="3" fontId="32" fillId="0" borderId="126" xfId="56" applyNumberFormat="1" applyFont="1" applyBorder="1" applyProtection="1">
      <alignment/>
      <protection locked="0"/>
    </xf>
    <xf numFmtId="3" fontId="32" fillId="0" borderId="127" xfId="56" applyNumberFormat="1" applyFont="1" applyBorder="1">
      <alignment/>
      <protection/>
    </xf>
    <xf numFmtId="3" fontId="32" fillId="0" borderId="104" xfId="56" applyNumberFormat="1" applyFont="1" applyBorder="1">
      <alignment/>
      <protection/>
    </xf>
    <xf numFmtId="0" fontId="32" fillId="42" borderId="128" xfId="56" applyFont="1" applyFill="1" applyBorder="1" applyAlignment="1">
      <alignment horizontal="center" vertical="center" wrapText="1"/>
      <protection/>
    </xf>
    <xf numFmtId="3" fontId="36" fillId="0" borderId="114" xfId="56" applyNumberFormat="1" applyFont="1" applyBorder="1" applyProtection="1">
      <alignment/>
      <protection locked="0"/>
    </xf>
    <xf numFmtId="3" fontId="36" fillId="0" borderId="129" xfId="56" applyNumberFormat="1" applyFont="1" applyBorder="1" applyProtection="1">
      <alignment/>
      <protection locked="0"/>
    </xf>
    <xf numFmtId="3" fontId="36" fillId="0" borderId="16" xfId="56" applyNumberFormat="1" applyFont="1" applyBorder="1" applyProtection="1">
      <alignment/>
      <protection locked="0"/>
    </xf>
    <xf numFmtId="3" fontId="36" fillId="0" borderId="130" xfId="56" applyNumberFormat="1" applyFont="1" applyBorder="1">
      <alignment/>
      <protection/>
    </xf>
    <xf numFmtId="3" fontId="36" fillId="0" borderId="114" xfId="56" applyNumberFormat="1" applyFont="1" applyBorder="1">
      <alignment/>
      <protection/>
    </xf>
    <xf numFmtId="0" fontId="32" fillId="42" borderId="115" xfId="56" applyFont="1" applyFill="1" applyBorder="1" applyAlignment="1">
      <alignment horizontal="center" vertical="center" wrapText="1"/>
      <protection/>
    </xf>
    <xf numFmtId="0" fontId="32" fillId="42" borderId="98" xfId="56" applyFont="1" applyFill="1" applyBorder="1" applyAlignment="1">
      <alignment horizontal="center" vertical="center" wrapText="1"/>
      <protection/>
    </xf>
    <xf numFmtId="3" fontId="36" fillId="0" borderId="90" xfId="56" applyNumberFormat="1" applyFont="1" applyBorder="1" applyProtection="1">
      <alignment/>
      <protection locked="0"/>
    </xf>
    <xf numFmtId="3" fontId="36" fillId="0" borderId="131" xfId="56" applyNumberFormat="1" applyFont="1" applyBorder="1">
      <alignment/>
      <protection/>
    </xf>
    <xf numFmtId="3" fontId="32" fillId="0" borderId="116" xfId="56" applyNumberFormat="1" applyFont="1" applyBorder="1">
      <alignment/>
      <protection/>
    </xf>
    <xf numFmtId="0" fontId="35" fillId="33" borderId="93" xfId="56" applyFont="1" applyFill="1" applyBorder="1" applyAlignment="1">
      <alignment horizontal="center" vertical="center" wrapText="1"/>
      <protection/>
    </xf>
    <xf numFmtId="0" fontId="16" fillId="34" borderId="0" xfId="56" applyFont="1" applyFill="1" applyBorder="1">
      <alignment/>
      <protection/>
    </xf>
    <xf numFmtId="0" fontId="21" fillId="33" borderId="132" xfId="56" applyFont="1" applyFill="1" applyBorder="1" applyAlignment="1">
      <alignment horizontal="centerContinuous" vertical="center" wrapText="1"/>
      <protection/>
    </xf>
    <xf numFmtId="0" fontId="21" fillId="33" borderId="95" xfId="56" applyFont="1" applyFill="1" applyBorder="1" applyAlignment="1">
      <alignment horizontal="centerContinuous" vertical="center" wrapText="1"/>
      <protection/>
    </xf>
    <xf numFmtId="0" fontId="21" fillId="33" borderId="96" xfId="56" applyFont="1" applyFill="1" applyBorder="1" applyAlignment="1">
      <alignment horizontal="centerContinuous" vertical="center" wrapText="1"/>
      <protection/>
    </xf>
    <xf numFmtId="0" fontId="16" fillId="0" borderId="0" xfId="56" applyFont="1" applyBorder="1">
      <alignment/>
      <protection/>
    </xf>
    <xf numFmtId="0" fontId="23" fillId="33" borderId="94" xfId="56" applyFont="1" applyFill="1" applyBorder="1" applyAlignment="1">
      <alignment horizontal="centerContinuous" vertical="center"/>
      <protection/>
    </xf>
    <xf numFmtId="0" fontId="16" fillId="33" borderId="95" xfId="56" applyFont="1" applyFill="1" applyBorder="1" applyAlignment="1">
      <alignment horizontal="centerContinuous" vertical="center"/>
      <protection/>
    </xf>
    <xf numFmtId="0" fontId="16" fillId="33" borderId="96" xfId="56" applyFont="1" applyFill="1" applyBorder="1" applyAlignment="1">
      <alignment horizontal="centerContinuous" vertical="center"/>
      <protection/>
    </xf>
    <xf numFmtId="0" fontId="16" fillId="34" borderId="97" xfId="56" applyFont="1" applyFill="1" applyBorder="1" applyAlignment="1">
      <alignment horizontal="centerContinuous" vertical="center"/>
      <protection/>
    </xf>
    <xf numFmtId="0" fontId="21" fillId="33" borderId="93" xfId="56" applyFont="1" applyFill="1" applyBorder="1" applyAlignment="1">
      <alignment horizontal="center"/>
      <protection/>
    </xf>
    <xf numFmtId="0" fontId="32" fillId="34" borderId="0" xfId="56" applyFont="1" applyFill="1" applyBorder="1" applyAlignment="1">
      <alignment horizontal="center" vertical="top"/>
      <protection/>
    </xf>
    <xf numFmtId="0" fontId="31" fillId="33" borderId="122" xfId="56" applyFont="1" applyFill="1" applyBorder="1" applyAlignment="1">
      <alignment horizontal="center" vertical="center" wrapText="1"/>
      <protection/>
    </xf>
    <xf numFmtId="0" fontId="31" fillId="33" borderId="123" xfId="56" applyFont="1" applyFill="1" applyBorder="1" applyAlignment="1">
      <alignment horizontal="center" vertical="center" wrapText="1"/>
      <protection/>
    </xf>
    <xf numFmtId="0" fontId="31" fillId="33" borderId="124" xfId="56" applyFont="1" applyFill="1" applyBorder="1" applyAlignment="1">
      <alignment horizontal="center" vertical="center" wrapText="1"/>
      <protection/>
    </xf>
    <xf numFmtId="0" fontId="30" fillId="0" borderId="0" xfId="56" applyFont="1" applyBorder="1" applyAlignment="1">
      <alignment horizontal="center" vertical="center" wrapText="1"/>
      <protection/>
    </xf>
    <xf numFmtId="0" fontId="30" fillId="33" borderId="99" xfId="56" applyFont="1" applyFill="1" applyBorder="1" applyAlignment="1">
      <alignment horizontal="center" vertical="center" wrapText="1"/>
      <protection/>
    </xf>
    <xf numFmtId="0" fontId="30" fillId="33" borderId="100" xfId="56" applyFont="1" applyFill="1" applyBorder="1" applyAlignment="1">
      <alignment horizontal="center" vertical="center" wrapText="1"/>
      <protection/>
    </xf>
    <xf numFmtId="0" fontId="30" fillId="33" borderId="102" xfId="56" applyFont="1" applyFill="1" applyBorder="1" applyAlignment="1">
      <alignment horizontal="center" vertical="center" wrapText="1"/>
      <protection/>
    </xf>
    <xf numFmtId="0" fontId="30" fillId="33" borderId="103" xfId="56" applyFont="1" applyFill="1" applyBorder="1" applyAlignment="1">
      <alignment horizontal="center" vertical="center" wrapText="1"/>
      <protection/>
    </xf>
    <xf numFmtId="0" fontId="30" fillId="34" borderId="97" xfId="56" applyFont="1" applyFill="1" applyBorder="1" applyAlignment="1">
      <alignment horizontal="center" vertical="center" wrapText="1"/>
      <protection/>
    </xf>
    <xf numFmtId="0" fontId="16" fillId="33" borderId="98" xfId="56" applyFont="1" applyFill="1" applyBorder="1">
      <alignment/>
      <protection/>
    </xf>
    <xf numFmtId="0" fontId="30" fillId="34" borderId="0" xfId="56" applyFont="1" applyFill="1" applyBorder="1" applyAlignment="1">
      <alignment horizontal="center" vertical="center" wrapText="1"/>
      <protection/>
    </xf>
    <xf numFmtId="0" fontId="31" fillId="33" borderId="104" xfId="56" applyFont="1" applyFill="1" applyBorder="1" applyAlignment="1">
      <alignment horizontal="center" vertical="center" wrapText="1"/>
      <protection/>
    </xf>
    <xf numFmtId="3" fontId="37" fillId="34" borderId="116" xfId="56" applyNumberFormat="1" applyFont="1" applyFill="1" applyBorder="1" applyAlignment="1">
      <alignment horizontal="center" vertical="center"/>
      <protection/>
    </xf>
    <xf numFmtId="3" fontId="37" fillId="34" borderId="126" xfId="56" applyNumberFormat="1" applyFont="1" applyFill="1" applyBorder="1" applyAlignment="1" applyProtection="1">
      <alignment horizontal="center" vertical="center"/>
      <protection/>
    </xf>
    <xf numFmtId="3" fontId="37" fillId="34" borderId="127" xfId="56" applyNumberFormat="1" applyFont="1" applyFill="1" applyBorder="1" applyAlignment="1">
      <alignment horizontal="center" vertical="center"/>
      <protection/>
    </xf>
    <xf numFmtId="3" fontId="37" fillId="0" borderId="116" xfId="56" applyNumberFormat="1" applyFont="1" applyBorder="1" applyAlignment="1">
      <alignment horizontal="center" vertical="center"/>
      <protection/>
    </xf>
    <xf numFmtId="3" fontId="37" fillId="0" borderId="117" xfId="56" applyNumberFormat="1" applyFont="1" applyBorder="1" applyAlignment="1">
      <alignment horizontal="center" vertical="center"/>
      <protection/>
    </xf>
    <xf numFmtId="3" fontId="37" fillId="0" borderId="119" xfId="56" applyNumberFormat="1" applyFont="1" applyBorder="1" applyAlignment="1">
      <alignment horizontal="center" vertical="center"/>
      <protection/>
    </xf>
    <xf numFmtId="3" fontId="37" fillId="0" borderId="104" xfId="56" applyNumberFormat="1" applyFont="1" applyBorder="1" applyAlignment="1">
      <alignment horizontal="center" vertical="center"/>
      <protection/>
    </xf>
    <xf numFmtId="0" fontId="16" fillId="34" borderId="0" xfId="56" applyFont="1" applyFill="1">
      <alignment/>
      <protection/>
    </xf>
    <xf numFmtId="3" fontId="37" fillId="34" borderId="126" xfId="56" applyNumberFormat="1" applyFont="1" applyFill="1" applyBorder="1" applyAlignment="1">
      <alignment horizontal="center" vertical="center"/>
      <protection/>
    </xf>
    <xf numFmtId="0" fontId="31" fillId="34" borderId="0" xfId="56" applyFont="1" applyFill="1" applyBorder="1" applyAlignment="1">
      <alignment horizontal="center" vertical="center" wrapText="1"/>
      <protection/>
    </xf>
    <xf numFmtId="3" fontId="37" fillId="0" borderId="0" xfId="56" applyNumberFormat="1" applyFont="1" applyBorder="1" applyAlignment="1">
      <alignment horizontal="center" vertical="center"/>
      <protection/>
    </xf>
    <xf numFmtId="3" fontId="37" fillId="34" borderId="0" xfId="56" applyNumberFormat="1" applyFont="1" applyFill="1" applyBorder="1" applyAlignment="1">
      <alignment horizontal="center" vertical="center"/>
      <protection/>
    </xf>
    <xf numFmtId="3" fontId="31" fillId="0" borderId="116" xfId="56" applyNumberFormat="1" applyFont="1" applyBorder="1" applyAlignment="1">
      <alignment horizontal="center" vertical="center"/>
      <protection/>
    </xf>
    <xf numFmtId="3" fontId="31" fillId="0" borderId="117" xfId="56" applyNumberFormat="1" applyFont="1" applyBorder="1" applyAlignment="1">
      <alignment horizontal="center" vertical="center"/>
      <protection/>
    </xf>
    <xf numFmtId="3" fontId="31" fillId="0" borderId="119" xfId="56" applyNumberFormat="1" applyFont="1" applyBorder="1" applyAlignment="1">
      <alignment horizontal="center" vertical="center"/>
      <protection/>
    </xf>
    <xf numFmtId="3" fontId="31" fillId="0" borderId="104" xfId="56" applyNumberFormat="1" applyFont="1" applyBorder="1" applyAlignment="1">
      <alignment horizontal="center" vertical="center"/>
      <protection/>
    </xf>
    <xf numFmtId="169" fontId="0" fillId="0" borderId="10" xfId="0" applyNumberFormat="1" applyBorder="1" applyAlignment="1">
      <alignment/>
    </xf>
    <xf numFmtId="191" fontId="0" fillId="0" borderId="1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4" borderId="10" xfId="0" applyNumberFormat="1" applyFill="1" applyBorder="1" applyAlignment="1">
      <alignment/>
    </xf>
    <xf numFmtId="0" fontId="18" fillId="0" borderId="60" xfId="56" applyFont="1" applyBorder="1" applyAlignment="1" applyProtection="1">
      <alignment horizontal="center" vertical="center" wrapText="1"/>
      <protection/>
    </xf>
    <xf numFmtId="0" fontId="18" fillId="0" borderId="10" xfId="56" applyFont="1" applyBorder="1" applyAlignment="1" applyProtection="1">
      <alignment horizontal="center" vertical="center"/>
      <protection/>
    </xf>
    <xf numFmtId="0" fontId="0" fillId="0" borderId="0" xfId="53" applyProtection="1">
      <alignment/>
      <protection/>
    </xf>
    <xf numFmtId="0" fontId="31" fillId="33" borderId="98" xfId="57" applyFont="1" applyFill="1" applyBorder="1" applyAlignment="1" applyProtection="1">
      <alignment horizontal="center" vertical="center"/>
      <protection/>
    </xf>
    <xf numFmtId="0" fontId="32" fillId="33" borderId="98" xfId="57" applyFont="1" applyFill="1" applyBorder="1" applyAlignment="1" applyProtection="1">
      <alignment horizontal="center" vertical="center"/>
      <protection/>
    </xf>
    <xf numFmtId="0" fontId="32" fillId="33" borderId="98" xfId="56" applyFont="1" applyFill="1" applyBorder="1" applyAlignment="1" applyProtection="1">
      <alignment horizontal="center" vertical="center"/>
      <protection/>
    </xf>
    <xf numFmtId="0" fontId="79" fillId="6" borderId="20" xfId="53" applyFont="1" applyFill="1" applyBorder="1" applyAlignment="1">
      <alignment horizontal="center"/>
      <protection/>
    </xf>
    <xf numFmtId="0" fontId="79" fillId="6" borderId="0" xfId="53" applyFont="1" applyFill="1" applyBorder="1" applyAlignment="1">
      <alignment horizontal="center"/>
      <protection/>
    </xf>
    <xf numFmtId="0" fontId="79" fillId="6" borderId="19" xfId="53" applyFont="1" applyFill="1" applyBorder="1" applyAlignment="1">
      <alignment horizontal="center"/>
      <protection/>
    </xf>
    <xf numFmtId="0" fontId="80" fillId="6" borderId="20" xfId="53" applyFont="1" applyFill="1" applyBorder="1" applyAlignment="1">
      <alignment horizontal="center"/>
      <protection/>
    </xf>
    <xf numFmtId="0" fontId="80" fillId="6" borderId="0" xfId="53" applyFont="1" applyFill="1" applyBorder="1" applyAlignment="1">
      <alignment horizontal="center"/>
      <protection/>
    </xf>
    <xf numFmtId="0" fontId="80" fillId="6" borderId="19" xfId="53" applyFont="1" applyFill="1" applyBorder="1" applyAlignment="1">
      <alignment horizontal="center"/>
      <protection/>
    </xf>
    <xf numFmtId="0" fontId="81" fillId="6" borderId="20" xfId="53" applyFont="1" applyFill="1" applyBorder="1" applyAlignment="1">
      <alignment horizontal="center"/>
      <protection/>
    </xf>
    <xf numFmtId="0" fontId="81" fillId="6" borderId="0" xfId="53" applyFont="1" applyFill="1" applyBorder="1" applyAlignment="1">
      <alignment horizontal="center"/>
      <protection/>
    </xf>
    <xf numFmtId="0" fontId="81" fillId="6" borderId="19" xfId="53" applyFont="1" applyFill="1" applyBorder="1" applyAlignment="1">
      <alignment horizontal="center"/>
      <protection/>
    </xf>
    <xf numFmtId="0" fontId="81" fillId="6" borderId="20" xfId="53" applyFont="1" applyFill="1" applyBorder="1" applyAlignment="1" applyProtection="1">
      <alignment horizontal="right"/>
      <protection/>
    </xf>
    <xf numFmtId="0" fontId="81" fillId="0" borderId="0" xfId="53" applyFont="1" applyBorder="1" applyAlignment="1" applyProtection="1">
      <alignment horizontal="right"/>
      <protection/>
    </xf>
    <xf numFmtId="0" fontId="38" fillId="6" borderId="0" xfId="46" applyFont="1" applyFill="1" applyBorder="1" applyAlignment="1" applyProtection="1">
      <alignment/>
      <protection/>
    </xf>
    <xf numFmtId="0" fontId="82" fillId="0" borderId="0" xfId="53" applyFont="1" applyBorder="1" applyAlignment="1" applyProtection="1">
      <alignment/>
      <protection/>
    </xf>
    <xf numFmtId="0" fontId="82" fillId="0" borderId="19" xfId="53" applyFont="1" applyBorder="1" applyAlignment="1" applyProtection="1">
      <alignment/>
      <protection/>
    </xf>
    <xf numFmtId="0" fontId="21" fillId="0" borderId="26" xfId="56" applyFont="1" applyBorder="1" applyAlignment="1" applyProtection="1">
      <alignment horizontal="center" vertical="center"/>
      <protection/>
    </xf>
    <xf numFmtId="0" fontId="21" fillId="0" borderId="37" xfId="56" applyFont="1" applyBorder="1" applyAlignment="1" applyProtection="1">
      <alignment horizontal="center" vertical="center"/>
      <protection/>
    </xf>
    <xf numFmtId="0" fontId="17" fillId="0" borderId="0" xfId="56" applyNumberFormat="1" applyFont="1" applyAlignment="1" applyProtection="1">
      <alignment horizontal="left" vertical="center"/>
      <protection/>
    </xf>
    <xf numFmtId="0" fontId="19" fillId="0" borderId="133" xfId="0" applyFont="1" applyBorder="1" applyAlignment="1" applyProtection="1">
      <alignment horizontal="left" vertical="center" wrapText="1"/>
      <protection locked="0"/>
    </xf>
    <xf numFmtId="0" fontId="19" fillId="0" borderId="134" xfId="0" applyFont="1" applyBorder="1" applyAlignment="1" applyProtection="1">
      <alignment horizontal="left" vertical="center" wrapText="1"/>
      <protection locked="0"/>
    </xf>
    <xf numFmtId="0" fontId="19" fillId="0" borderId="135" xfId="0" applyFont="1" applyBorder="1" applyAlignment="1" applyProtection="1">
      <alignment horizontal="left" vertical="center" wrapText="1"/>
      <protection locked="0"/>
    </xf>
    <xf numFmtId="0" fontId="19" fillId="0" borderId="0" xfId="0" applyFont="1" applyAlignment="1" applyProtection="1">
      <alignment horizontal="left" vertical="center" wrapText="1"/>
      <protection/>
    </xf>
    <xf numFmtId="0" fontId="23" fillId="0" borderId="62" xfId="56" applyFont="1" applyFill="1" applyBorder="1" applyAlignment="1" applyProtection="1">
      <alignment horizontal="left" vertical="center"/>
      <protection/>
    </xf>
    <xf numFmtId="0" fontId="23" fillId="0" borderId="33" xfId="56" applyFont="1" applyFill="1" applyBorder="1" applyAlignment="1" applyProtection="1">
      <alignment horizontal="left" vertical="center"/>
      <protection/>
    </xf>
    <xf numFmtId="0" fontId="23" fillId="0" borderId="12" xfId="56" applyFont="1" applyFill="1" applyBorder="1" applyAlignment="1" applyProtection="1">
      <alignment horizontal="left" vertical="center"/>
      <protection/>
    </xf>
    <xf numFmtId="0" fontId="23" fillId="0" borderId="0" xfId="56" applyFont="1" applyFill="1" applyAlignment="1" applyProtection="1">
      <alignment horizontal="left" vertical="center"/>
      <protection/>
    </xf>
    <xf numFmtId="49" fontId="60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0" fillId="4" borderId="0" xfId="0" applyNumberFormat="1" applyFill="1" applyAlignment="1">
      <alignment/>
    </xf>
  </cellXfs>
  <cellStyles count="55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3" xfId="54"/>
    <cellStyle name="Normal_AFC_GEST_EQUIP" xfId="55"/>
    <cellStyle name="Normal_Budget Prev_11 CS" xfId="56"/>
    <cellStyle name="Normal_CNAF  (2)" xfId="57"/>
    <cellStyle name="Percent" xfId="58"/>
    <cellStyle name="Satisfaisant" xfId="59"/>
    <cellStyle name="Sortie" xfId="60"/>
    <cellStyle name="Texte explicatif" xfId="61"/>
    <cellStyle name="Titre" xfId="62"/>
    <cellStyle name="Titre 1" xfId="63"/>
    <cellStyle name="Titre 2" xfId="64"/>
    <cellStyle name="Titre 3" xfId="65"/>
    <cellStyle name="Titre 4" xfId="66"/>
    <cellStyle name="Total" xfId="67"/>
    <cellStyle name="Vérification" xfId="68"/>
  </cellStyles>
  <dxfs count="7"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synth&#232;se!A1" /><Relationship Id="rId2" Type="http://schemas.openxmlformats.org/officeDocument/2006/relationships/hyperlink" Target="#CHARGES!D3" /><Relationship Id="rId3" Type="http://schemas.openxmlformats.org/officeDocument/2006/relationships/hyperlink" Target="#Organigramme!B3" /><Relationship Id="rId4" Type="http://schemas.openxmlformats.org/officeDocument/2006/relationships/hyperlink" Target="#'Analytique C'!A1" /><Relationship Id="rId5" Type="http://schemas.openxmlformats.org/officeDocument/2006/relationships/image" Target="../media/image1.emf" /><Relationship Id="rId6" Type="http://schemas.openxmlformats.org/officeDocument/2006/relationships/hyperlink" Target="#PRODUITS!D3" /><Relationship Id="rId7" Type="http://schemas.openxmlformats.org/officeDocument/2006/relationships/hyperlink" Target="#'Analytique P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619125</xdr:colOff>
      <xdr:row>14</xdr:row>
      <xdr:rowOff>66675</xdr:rowOff>
    </xdr:from>
    <xdr:to>
      <xdr:col>15</xdr:col>
      <xdr:colOff>419100</xdr:colOff>
      <xdr:row>20</xdr:row>
      <xdr:rowOff>133350</xdr:rowOff>
    </xdr:to>
    <xdr:sp>
      <xdr:nvSpPr>
        <xdr:cNvPr id="1" name="Rectangle à coins arrondis 1">
          <a:hlinkClick r:id="rId1"/>
        </xdr:cNvPr>
        <xdr:cNvSpPr>
          <a:spLocks/>
        </xdr:cNvSpPr>
      </xdr:nvSpPr>
      <xdr:spPr>
        <a:xfrm>
          <a:off x="9982200" y="3705225"/>
          <a:ext cx="1323975" cy="1038225"/>
        </a:xfrm>
        <a:prstGeom prst="roundRect">
          <a:avLst/>
        </a:prstGeom>
        <a:gradFill rotWithShape="1">
          <a:gsLst>
            <a:gs pos="0">
              <a:srgbClr val="001A5E"/>
            </a:gs>
            <a:gs pos="60001">
              <a:srgbClr val="B4C1E1"/>
            </a:gs>
            <a:gs pos="100000">
              <a:srgbClr val="BEC9E5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13</xdr:row>
      <xdr:rowOff>390525</xdr:rowOff>
    </xdr:from>
    <xdr:to>
      <xdr:col>4</xdr:col>
      <xdr:colOff>419100</xdr:colOff>
      <xdr:row>20</xdr:row>
      <xdr:rowOff>95250</xdr:rowOff>
    </xdr:to>
    <xdr:sp>
      <xdr:nvSpPr>
        <xdr:cNvPr id="2" name="Rectangle à coins arrondis 2">
          <a:hlinkClick r:id="rId2"/>
        </xdr:cNvPr>
        <xdr:cNvSpPr>
          <a:spLocks noChangeAspect="1"/>
        </xdr:cNvSpPr>
      </xdr:nvSpPr>
      <xdr:spPr>
        <a:xfrm>
          <a:off x="1638300" y="3619500"/>
          <a:ext cx="1285875" cy="1085850"/>
        </a:xfrm>
        <a:prstGeom prst="roundRect">
          <a:avLst/>
        </a:prstGeom>
        <a:gradFill rotWithShape="1">
          <a:gsLst>
            <a:gs pos="0">
              <a:srgbClr val="001A5E"/>
            </a:gs>
            <a:gs pos="60001">
              <a:srgbClr val="B4C1E1"/>
            </a:gs>
            <a:gs pos="100000">
              <a:srgbClr val="BEC9E5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714375</xdr:colOff>
      <xdr:row>15</xdr:row>
      <xdr:rowOff>57150</xdr:rowOff>
    </xdr:from>
    <xdr:to>
      <xdr:col>4</xdr:col>
      <xdr:colOff>323850</xdr:colOff>
      <xdr:row>19</xdr:row>
      <xdr:rowOff>38100</xdr:rowOff>
    </xdr:to>
    <xdr:sp>
      <xdr:nvSpPr>
        <xdr:cNvPr id="3" name="ZoneTexte 3"/>
        <xdr:cNvSpPr txBox="1">
          <a:spLocks noChangeAspect="1" noChangeArrowheads="1"/>
        </xdr:cNvSpPr>
      </xdr:nvSpPr>
      <xdr:spPr>
        <a:xfrm>
          <a:off x="1695450" y="3857625"/>
          <a:ext cx="1133475" cy="628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Charges</a:t>
          </a:r>
        </a:p>
      </xdr:txBody>
    </xdr:sp>
    <xdr:clientData/>
  </xdr:twoCellAnchor>
  <xdr:twoCellAnchor>
    <xdr:from>
      <xdr:col>7</xdr:col>
      <xdr:colOff>133350</xdr:colOff>
      <xdr:row>14</xdr:row>
      <xdr:rowOff>19050</xdr:rowOff>
    </xdr:from>
    <xdr:to>
      <xdr:col>8</xdr:col>
      <xdr:colOff>619125</xdr:colOff>
      <xdr:row>20</xdr:row>
      <xdr:rowOff>95250</xdr:rowOff>
    </xdr:to>
    <xdr:sp>
      <xdr:nvSpPr>
        <xdr:cNvPr id="4" name="Rectangle à coins arrondis 4">
          <a:hlinkClick r:id="rId3"/>
        </xdr:cNvPr>
        <xdr:cNvSpPr>
          <a:spLocks/>
        </xdr:cNvSpPr>
      </xdr:nvSpPr>
      <xdr:spPr>
        <a:xfrm>
          <a:off x="4924425" y="3657600"/>
          <a:ext cx="1247775" cy="1047750"/>
        </a:xfrm>
        <a:prstGeom prst="roundRect">
          <a:avLst/>
        </a:prstGeom>
        <a:gradFill rotWithShape="1">
          <a:gsLst>
            <a:gs pos="0">
              <a:srgbClr val="001A5E"/>
            </a:gs>
            <a:gs pos="60001">
              <a:srgbClr val="B4C1E1"/>
            </a:gs>
            <a:gs pos="100000">
              <a:srgbClr val="BEC9E5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14</xdr:row>
      <xdr:rowOff>104775</xdr:rowOff>
    </xdr:from>
    <xdr:to>
      <xdr:col>8</xdr:col>
      <xdr:colOff>704850</xdr:colOff>
      <xdr:row>19</xdr:row>
      <xdr:rowOff>133350</xdr:rowOff>
    </xdr:to>
    <xdr:sp>
      <xdr:nvSpPr>
        <xdr:cNvPr id="5" name="ZoneTexte 5"/>
        <xdr:cNvSpPr txBox="1">
          <a:spLocks noChangeArrowheads="1"/>
        </xdr:cNvSpPr>
      </xdr:nvSpPr>
      <xdr:spPr>
        <a:xfrm>
          <a:off x="4905375" y="3743325"/>
          <a:ext cx="1352550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Organigramme</a:t>
          </a:r>
        </a:p>
      </xdr:txBody>
    </xdr:sp>
    <xdr:clientData/>
  </xdr:twoCellAnchor>
  <xdr:twoCellAnchor>
    <xdr:from>
      <xdr:col>9</xdr:col>
      <xdr:colOff>314325</xdr:colOff>
      <xdr:row>14</xdr:row>
      <xdr:rowOff>0</xdr:rowOff>
    </xdr:from>
    <xdr:to>
      <xdr:col>11</xdr:col>
      <xdr:colOff>114300</xdr:colOff>
      <xdr:row>20</xdr:row>
      <xdr:rowOff>114300</xdr:rowOff>
    </xdr:to>
    <xdr:sp>
      <xdr:nvSpPr>
        <xdr:cNvPr id="6" name="Rectangle à coins arrondis 6">
          <a:hlinkClick r:id="rId4"/>
        </xdr:cNvPr>
        <xdr:cNvSpPr>
          <a:spLocks/>
        </xdr:cNvSpPr>
      </xdr:nvSpPr>
      <xdr:spPr>
        <a:xfrm>
          <a:off x="6629400" y="3638550"/>
          <a:ext cx="1323975" cy="1085850"/>
        </a:xfrm>
        <a:prstGeom prst="roundRect">
          <a:avLst/>
        </a:prstGeom>
        <a:gradFill rotWithShape="1">
          <a:gsLst>
            <a:gs pos="0">
              <a:srgbClr val="001A5E"/>
            </a:gs>
            <a:gs pos="60001">
              <a:srgbClr val="B4C1E1"/>
            </a:gs>
            <a:gs pos="100000">
              <a:srgbClr val="BEC9E5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381000</xdr:colOff>
      <xdr:row>15</xdr:row>
      <xdr:rowOff>28575</xdr:rowOff>
    </xdr:from>
    <xdr:to>
      <xdr:col>11</xdr:col>
      <xdr:colOff>95250</xdr:colOff>
      <xdr:row>19</xdr:row>
      <xdr:rowOff>57150</xdr:rowOff>
    </xdr:to>
    <xdr:sp>
      <xdr:nvSpPr>
        <xdr:cNvPr id="7" name="ZoneTexte 7"/>
        <xdr:cNvSpPr txBox="1">
          <a:spLocks noChangeArrowheads="1"/>
        </xdr:cNvSpPr>
      </xdr:nvSpPr>
      <xdr:spPr>
        <a:xfrm>
          <a:off x="6696075" y="3829050"/>
          <a:ext cx="123825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Analytique 
Charges</a:t>
          </a:r>
        </a:p>
      </xdr:txBody>
    </xdr:sp>
    <xdr:clientData/>
  </xdr:twoCellAnchor>
  <xdr:twoCellAnchor editAs="oneCell">
    <xdr:from>
      <xdr:col>0</xdr:col>
      <xdr:colOff>219075</xdr:colOff>
      <xdr:row>1</xdr:row>
      <xdr:rowOff>9525</xdr:rowOff>
    </xdr:from>
    <xdr:to>
      <xdr:col>2</xdr:col>
      <xdr:colOff>95250</xdr:colOff>
      <xdr:row>4</xdr:row>
      <xdr:rowOff>95250</xdr:rowOff>
    </xdr:to>
    <xdr:pic>
      <xdr:nvPicPr>
        <xdr:cNvPr id="8" name="Picture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19075" y="171450"/>
          <a:ext cx="857250" cy="12668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8</xdr:col>
      <xdr:colOff>400050</xdr:colOff>
      <xdr:row>7</xdr:row>
      <xdr:rowOff>114300</xdr:rowOff>
    </xdr:from>
    <xdr:to>
      <xdr:col>11</xdr:col>
      <xdr:colOff>581025</xdr:colOff>
      <xdr:row>13</xdr:row>
      <xdr:rowOff>323850</xdr:rowOff>
    </xdr:to>
    <xdr:sp>
      <xdr:nvSpPr>
        <xdr:cNvPr id="9" name="Connecteur droit avec flèche 9"/>
        <xdr:cNvSpPr>
          <a:spLocks/>
        </xdr:cNvSpPr>
      </xdr:nvSpPr>
      <xdr:spPr>
        <a:xfrm>
          <a:off x="5953125" y="2305050"/>
          <a:ext cx="2466975" cy="1247775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571500</xdr:colOff>
      <xdr:row>7</xdr:row>
      <xdr:rowOff>114300</xdr:rowOff>
    </xdr:from>
    <xdr:to>
      <xdr:col>8</xdr:col>
      <xdr:colOff>323850</xdr:colOff>
      <xdr:row>13</xdr:row>
      <xdr:rowOff>219075</xdr:rowOff>
    </xdr:to>
    <xdr:sp>
      <xdr:nvSpPr>
        <xdr:cNvPr id="10" name="Connecteur droit avec flèche 10"/>
        <xdr:cNvSpPr>
          <a:spLocks/>
        </xdr:cNvSpPr>
      </xdr:nvSpPr>
      <xdr:spPr>
        <a:xfrm flipH="1">
          <a:off x="2314575" y="2305050"/>
          <a:ext cx="3562350" cy="114300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66675</xdr:colOff>
      <xdr:row>7</xdr:row>
      <xdr:rowOff>76200</xdr:rowOff>
    </xdr:from>
    <xdr:to>
      <xdr:col>8</xdr:col>
      <xdr:colOff>342900</xdr:colOff>
      <xdr:row>13</xdr:row>
      <xdr:rowOff>276225</xdr:rowOff>
    </xdr:to>
    <xdr:sp>
      <xdr:nvSpPr>
        <xdr:cNvPr id="11" name="Connecteur droit avec flèche 11"/>
        <xdr:cNvSpPr>
          <a:spLocks/>
        </xdr:cNvSpPr>
      </xdr:nvSpPr>
      <xdr:spPr>
        <a:xfrm flipH="1">
          <a:off x="5619750" y="2266950"/>
          <a:ext cx="276225" cy="123825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419100</xdr:colOff>
      <xdr:row>7</xdr:row>
      <xdr:rowOff>142875</xdr:rowOff>
    </xdr:from>
    <xdr:to>
      <xdr:col>10</xdr:col>
      <xdr:colOff>28575</xdr:colOff>
      <xdr:row>13</xdr:row>
      <xdr:rowOff>285750</xdr:rowOff>
    </xdr:to>
    <xdr:sp>
      <xdr:nvSpPr>
        <xdr:cNvPr id="12" name="Connecteur droit avec flèche 12"/>
        <xdr:cNvSpPr>
          <a:spLocks/>
        </xdr:cNvSpPr>
      </xdr:nvSpPr>
      <xdr:spPr>
        <a:xfrm>
          <a:off x="5972175" y="2333625"/>
          <a:ext cx="1133475" cy="118110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13</xdr:row>
      <xdr:rowOff>390525</xdr:rowOff>
    </xdr:from>
    <xdr:to>
      <xdr:col>6</xdr:col>
      <xdr:colOff>523875</xdr:colOff>
      <xdr:row>20</xdr:row>
      <xdr:rowOff>95250</xdr:rowOff>
    </xdr:to>
    <xdr:sp>
      <xdr:nvSpPr>
        <xdr:cNvPr id="13" name="Rectangle à coins arrondis 13">
          <a:hlinkClick r:id="rId6"/>
        </xdr:cNvPr>
        <xdr:cNvSpPr>
          <a:spLocks/>
        </xdr:cNvSpPr>
      </xdr:nvSpPr>
      <xdr:spPr>
        <a:xfrm>
          <a:off x="3305175" y="3619500"/>
          <a:ext cx="1247775" cy="1085850"/>
        </a:xfrm>
        <a:prstGeom prst="roundRect">
          <a:avLst/>
        </a:prstGeom>
        <a:gradFill rotWithShape="1">
          <a:gsLst>
            <a:gs pos="0">
              <a:srgbClr val="001A5E"/>
            </a:gs>
            <a:gs pos="60001">
              <a:srgbClr val="B4C1E1"/>
            </a:gs>
            <a:gs pos="100000">
              <a:srgbClr val="BEC9E5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38100</xdr:colOff>
      <xdr:row>14</xdr:row>
      <xdr:rowOff>114300</xdr:rowOff>
    </xdr:from>
    <xdr:to>
      <xdr:col>6</xdr:col>
      <xdr:colOff>523875</xdr:colOff>
      <xdr:row>19</xdr:row>
      <xdr:rowOff>142875</xdr:rowOff>
    </xdr:to>
    <xdr:sp>
      <xdr:nvSpPr>
        <xdr:cNvPr id="14" name="ZoneTexte 14"/>
        <xdr:cNvSpPr txBox="1">
          <a:spLocks noChangeArrowheads="1"/>
        </xdr:cNvSpPr>
      </xdr:nvSpPr>
      <xdr:spPr>
        <a:xfrm>
          <a:off x="3305175" y="3752850"/>
          <a:ext cx="1247775" cy="838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Produits</a:t>
          </a:r>
        </a:p>
      </xdr:txBody>
    </xdr:sp>
    <xdr:clientData/>
  </xdr:twoCellAnchor>
  <xdr:twoCellAnchor>
    <xdr:from>
      <xdr:col>11</xdr:col>
      <xdr:colOff>438150</xdr:colOff>
      <xdr:row>14</xdr:row>
      <xdr:rowOff>19050</xdr:rowOff>
    </xdr:from>
    <xdr:to>
      <xdr:col>13</xdr:col>
      <xdr:colOff>238125</xdr:colOff>
      <xdr:row>20</xdr:row>
      <xdr:rowOff>133350</xdr:rowOff>
    </xdr:to>
    <xdr:sp>
      <xdr:nvSpPr>
        <xdr:cNvPr id="15" name="Rectangle à coins arrondis 15">
          <a:hlinkClick r:id="rId7"/>
        </xdr:cNvPr>
        <xdr:cNvSpPr>
          <a:spLocks/>
        </xdr:cNvSpPr>
      </xdr:nvSpPr>
      <xdr:spPr>
        <a:xfrm>
          <a:off x="8277225" y="3657600"/>
          <a:ext cx="1323975" cy="1085850"/>
        </a:xfrm>
        <a:prstGeom prst="roundRect">
          <a:avLst/>
        </a:prstGeom>
        <a:gradFill rotWithShape="1">
          <a:gsLst>
            <a:gs pos="0">
              <a:srgbClr val="001A5E"/>
            </a:gs>
            <a:gs pos="60001">
              <a:srgbClr val="B4C1E1"/>
            </a:gs>
            <a:gs pos="100000">
              <a:srgbClr val="BEC9E5"/>
            </a:gs>
          </a:gsLst>
          <a:path path="rect">
            <a:fillToRect l="50000" t="50000" r="50000" b="50000"/>
          </a:path>
        </a:gra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495300</xdr:colOff>
      <xdr:row>14</xdr:row>
      <xdr:rowOff>114300</xdr:rowOff>
    </xdr:from>
    <xdr:to>
      <xdr:col>13</xdr:col>
      <xdr:colOff>209550</xdr:colOff>
      <xdr:row>19</xdr:row>
      <xdr:rowOff>133350</xdr:rowOff>
    </xdr:to>
    <xdr:sp>
      <xdr:nvSpPr>
        <xdr:cNvPr id="16" name="ZoneTexte 16"/>
        <xdr:cNvSpPr txBox="1">
          <a:spLocks noChangeArrowheads="1"/>
        </xdr:cNvSpPr>
      </xdr:nvSpPr>
      <xdr:spPr>
        <a:xfrm>
          <a:off x="8334375" y="3752850"/>
          <a:ext cx="123825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Analytique 
Produits</a:t>
          </a:r>
        </a:p>
      </xdr:txBody>
    </xdr:sp>
    <xdr:clientData/>
  </xdr:twoCellAnchor>
  <xdr:twoCellAnchor>
    <xdr:from>
      <xdr:col>6</xdr:col>
      <xdr:colOff>28575</xdr:colOff>
      <xdr:row>7</xdr:row>
      <xdr:rowOff>114300</xdr:rowOff>
    </xdr:from>
    <xdr:to>
      <xdr:col>8</xdr:col>
      <xdr:colOff>323850</xdr:colOff>
      <xdr:row>13</xdr:row>
      <xdr:rowOff>276225</xdr:rowOff>
    </xdr:to>
    <xdr:sp>
      <xdr:nvSpPr>
        <xdr:cNvPr id="17" name="Connecteur droit avec flèche 17"/>
        <xdr:cNvSpPr>
          <a:spLocks/>
        </xdr:cNvSpPr>
      </xdr:nvSpPr>
      <xdr:spPr>
        <a:xfrm flipH="1">
          <a:off x="4057650" y="2305050"/>
          <a:ext cx="1819275" cy="120015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7</xdr:row>
      <xdr:rowOff>104775</xdr:rowOff>
    </xdr:from>
    <xdr:to>
      <xdr:col>14</xdr:col>
      <xdr:colOff>323850</xdr:colOff>
      <xdr:row>13</xdr:row>
      <xdr:rowOff>342900</xdr:rowOff>
    </xdr:to>
    <xdr:sp>
      <xdr:nvSpPr>
        <xdr:cNvPr id="18" name="Connecteur droit avec flèche 18"/>
        <xdr:cNvSpPr>
          <a:spLocks/>
        </xdr:cNvSpPr>
      </xdr:nvSpPr>
      <xdr:spPr>
        <a:xfrm>
          <a:off x="5924550" y="2295525"/>
          <a:ext cx="4524375" cy="1276350"/>
        </a:xfrm>
        <a:prstGeom prst="straightConnector1">
          <a:avLst/>
        </a:prstGeom>
        <a:noFill/>
        <a:ln w="25400" cmpd="sng">
          <a:solidFill>
            <a:srgbClr val="4BACC6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323850</xdr:colOff>
      <xdr:row>7</xdr:row>
      <xdr:rowOff>66675</xdr:rowOff>
    </xdr:from>
    <xdr:to>
      <xdr:col>8</xdr:col>
      <xdr:colOff>438150</xdr:colOff>
      <xdr:row>7</xdr:row>
      <xdr:rowOff>152400</xdr:rowOff>
    </xdr:to>
    <xdr:sp>
      <xdr:nvSpPr>
        <xdr:cNvPr id="19" name="Organigramme : Connecteur 15"/>
        <xdr:cNvSpPr>
          <a:spLocks/>
        </xdr:cNvSpPr>
      </xdr:nvSpPr>
      <xdr:spPr>
        <a:xfrm>
          <a:off x="5876925" y="2257425"/>
          <a:ext cx="114300" cy="85725"/>
        </a:xfrm>
        <a:prstGeom prst="flowChartConnector">
          <a:avLst/>
        </a:prstGeom>
        <a:solidFill>
          <a:srgbClr val="1F497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647700</xdr:colOff>
      <xdr:row>15</xdr:row>
      <xdr:rowOff>9525</xdr:rowOff>
    </xdr:from>
    <xdr:to>
      <xdr:col>15</xdr:col>
      <xdr:colOff>361950</xdr:colOff>
      <xdr:row>19</xdr:row>
      <xdr:rowOff>123825</xdr:rowOff>
    </xdr:to>
    <xdr:sp>
      <xdr:nvSpPr>
        <xdr:cNvPr id="20" name="ZoneTexte 20"/>
        <xdr:cNvSpPr txBox="1">
          <a:spLocks noChangeArrowheads="1"/>
        </xdr:cNvSpPr>
      </xdr:nvSpPr>
      <xdr:spPr>
        <a:xfrm>
          <a:off x="10010775" y="3810000"/>
          <a:ext cx="12382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FFFFFF"/>
              </a:solidFill>
            </a:rPr>
            <a:t>Synthèse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2</xdr:row>
      <xdr:rowOff>219075</xdr:rowOff>
    </xdr:from>
    <xdr:to>
      <xdr:col>1</xdr:col>
      <xdr:colOff>4667250</xdr:colOff>
      <xdr:row>6</xdr:row>
      <xdr:rowOff>85725</xdr:rowOff>
    </xdr:to>
    <xdr:pic>
      <xdr:nvPicPr>
        <xdr:cNvPr id="1" name="Image 23" descr="http://safirstk01.intra.cnaf/AdminV4/tempImg/5283a8d1dc54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76275"/>
          <a:ext cx="529590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657225</xdr:colOff>
      <xdr:row>2</xdr:row>
      <xdr:rowOff>38100</xdr:rowOff>
    </xdr:from>
    <xdr:to>
      <xdr:col>1</xdr:col>
      <xdr:colOff>5067300</xdr:colOff>
      <xdr:row>5</xdr:row>
      <xdr:rowOff>295275</xdr:rowOff>
    </xdr:to>
    <xdr:pic>
      <xdr:nvPicPr>
        <xdr:cNvPr id="1" name="Image 23" descr="http://safirstk01.intra.cnaf/AdminV4/tempImg/5283a8d1dc54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495300"/>
          <a:ext cx="55911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aftouraine.eklablog.com/" TargetMode="External" /><Relationship Id="rId2" Type="http://schemas.openxmlformats.org/officeDocument/2006/relationships/hyperlink" Target="http://www.caf37-partenaires.fr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6">
    <tabColor theme="5" tint="0.5999900102615356"/>
  </sheetPr>
  <dimension ref="A1:Q30"/>
  <sheetViews>
    <sheetView showGridLines="0" tabSelected="1" zoomScale="95" zoomScaleNormal="95" zoomScalePageLayoutView="0" workbookViewId="0" topLeftCell="A1">
      <selection activeCell="M22" sqref="M22"/>
    </sheetView>
  </sheetViews>
  <sheetFormatPr defaultColWidth="11.421875" defaultRowHeight="12.75"/>
  <cols>
    <col min="1" max="1" width="3.28125" style="28" customWidth="1"/>
    <col min="2" max="16" width="11.421875" style="28" customWidth="1"/>
    <col min="17" max="17" width="10.8515625" style="28" customWidth="1"/>
    <col min="18" max="16384" width="11.421875" style="28" customWidth="1"/>
  </cols>
  <sheetData>
    <row r="1" spans="1:17" ht="12.75">
      <c r="A1" s="38"/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6"/>
    </row>
    <row r="2" spans="1:17" ht="46.5" customHeight="1">
      <c r="A2" s="522" t="s">
        <v>241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Q2" s="524"/>
    </row>
    <row r="3" spans="1:17" ht="33.75" customHeight="1">
      <c r="A3" s="525" t="s">
        <v>240</v>
      </c>
      <c r="B3" s="526"/>
      <c r="C3" s="526"/>
      <c r="D3" s="526"/>
      <c r="E3" s="526"/>
      <c r="F3" s="526"/>
      <c r="G3" s="526"/>
      <c r="H3" s="526"/>
      <c r="I3" s="526"/>
      <c r="J3" s="526"/>
      <c r="K3" s="526"/>
      <c r="L3" s="526"/>
      <c r="M3" s="526"/>
      <c r="N3" s="526"/>
      <c r="O3" s="526"/>
      <c r="P3" s="526"/>
      <c r="Q3" s="527"/>
    </row>
    <row r="4" spans="1:17" ht="12.75">
      <c r="A4" s="35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3"/>
    </row>
    <row r="5" spans="1:17" ht="36.75" customHeight="1">
      <c r="A5" s="528" t="s">
        <v>316</v>
      </c>
      <c r="B5" s="529"/>
      <c r="C5" s="529"/>
      <c r="D5" s="529"/>
      <c r="E5" s="529"/>
      <c r="F5" s="529"/>
      <c r="G5" s="529"/>
      <c r="H5" s="529"/>
      <c r="I5" s="529"/>
      <c r="J5" s="529"/>
      <c r="K5" s="529"/>
      <c r="L5" s="529"/>
      <c r="M5" s="529"/>
      <c r="N5" s="529"/>
      <c r="O5" s="529"/>
      <c r="P5" s="529"/>
      <c r="Q5" s="530"/>
    </row>
    <row r="6" spans="1:17" ht="15" customHeight="1">
      <c r="A6" s="35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3"/>
    </row>
    <row r="7" spans="1:17" ht="15" customHeight="1">
      <c r="A7" s="35"/>
      <c r="B7" s="34"/>
      <c r="C7" s="34"/>
      <c r="D7" s="34"/>
      <c r="E7" s="34"/>
      <c r="F7" s="34"/>
      <c r="G7" s="40"/>
      <c r="H7" s="40" t="s">
        <v>317</v>
      </c>
      <c r="I7" s="34"/>
      <c r="J7" s="34"/>
      <c r="K7" s="34"/>
      <c r="L7" s="34"/>
      <c r="M7" s="34"/>
      <c r="N7" s="34"/>
      <c r="O7" s="34"/>
      <c r="P7" s="34"/>
      <c r="Q7" s="33"/>
    </row>
    <row r="8" spans="1:17" ht="18" customHeight="1">
      <c r="A8" s="35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3"/>
    </row>
    <row r="9" spans="1:17" ht="12.75">
      <c r="A9" s="35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3"/>
    </row>
    <row r="10" spans="1:17" ht="12.75">
      <c r="A10" s="35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3"/>
    </row>
    <row r="11" spans="1:17" ht="12.75">
      <c r="A11" s="35"/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3"/>
    </row>
    <row r="12" spans="1:17" ht="12.75">
      <c r="A12" s="35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3"/>
    </row>
    <row r="13" spans="1:17" ht="12.75">
      <c r="A13" s="35"/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3"/>
    </row>
    <row r="14" spans="1:17" ht="32.25" customHeight="1">
      <c r="A14" s="35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3"/>
    </row>
    <row r="15" spans="1:17" ht="12.75">
      <c r="A15" s="35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3"/>
    </row>
    <row r="16" spans="1:17" ht="12.75">
      <c r="A16" s="35"/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3"/>
    </row>
    <row r="17" spans="1:17" ht="12.75">
      <c r="A17" s="35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3"/>
    </row>
    <row r="18" spans="1:17" ht="12.75">
      <c r="A18" s="35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3"/>
    </row>
    <row r="19" spans="1:17" ht="12.75">
      <c r="A19" s="35"/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3"/>
    </row>
    <row r="20" spans="1:17" ht="12.75">
      <c r="A20" s="35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3"/>
    </row>
    <row r="21" spans="1:17" ht="12.75">
      <c r="A21" s="35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3"/>
    </row>
    <row r="22" spans="1:17" ht="12.75">
      <c r="A22" s="3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3"/>
    </row>
    <row r="23" spans="1:17" ht="12.75">
      <c r="A23" s="35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3"/>
    </row>
    <row r="24" spans="1:17" ht="16.5" customHeight="1">
      <c r="A24" s="35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3"/>
    </row>
    <row r="25" spans="1:17" ht="21.75" customHeight="1">
      <c r="A25" s="528" t="s">
        <v>239</v>
      </c>
      <c r="B25" s="529"/>
      <c r="C25" s="529"/>
      <c r="D25" s="529"/>
      <c r="E25" s="529"/>
      <c r="F25" s="529"/>
      <c r="G25" s="529"/>
      <c r="H25" s="529"/>
      <c r="I25" s="529"/>
      <c r="J25" s="529"/>
      <c r="K25" s="529"/>
      <c r="L25" s="529"/>
      <c r="M25" s="529"/>
      <c r="N25" s="529"/>
      <c r="O25" s="529"/>
      <c r="P25" s="529"/>
      <c r="Q25" s="530"/>
    </row>
    <row r="26" spans="1:17" ht="16.5" customHeight="1">
      <c r="A26" s="35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3"/>
    </row>
    <row r="27" spans="1:17" s="518" customFormat="1" ht="19.5">
      <c r="A27" s="531" t="s">
        <v>318</v>
      </c>
      <c r="B27" s="532"/>
      <c r="C27" s="532"/>
      <c r="D27" s="532"/>
      <c r="E27" s="532"/>
      <c r="F27" s="532"/>
      <c r="G27" s="532"/>
      <c r="H27" s="532"/>
      <c r="I27" s="532"/>
      <c r="J27" s="532"/>
      <c r="K27" s="532"/>
      <c r="L27" s="532"/>
      <c r="M27" s="533" t="s">
        <v>319</v>
      </c>
      <c r="N27" s="534"/>
      <c r="O27" s="534"/>
      <c r="P27" s="534"/>
      <c r="Q27" s="535"/>
    </row>
    <row r="28" spans="1:17" ht="12.75">
      <c r="A28" s="35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3"/>
    </row>
    <row r="29" spans="1:17" ht="12.75">
      <c r="A29" s="35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3"/>
    </row>
    <row r="30" spans="1:17" ht="13.5" thickBot="1">
      <c r="A30" s="32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0"/>
    </row>
    <row r="31" s="29" customFormat="1" ht="12.75"/>
    <row r="32" s="29" customFormat="1" ht="12.75"/>
    <row r="33" s="29" customFormat="1" ht="12.75"/>
    <row r="34" s="29" customFormat="1" ht="12.75"/>
    <row r="35" s="29" customFormat="1" ht="12.75"/>
    <row r="36" s="29" customFormat="1" ht="12.75"/>
  </sheetData>
  <sheetProtection password="CD69" sheet="1"/>
  <mergeCells count="6">
    <mergeCell ref="A2:Q2"/>
    <mergeCell ref="A3:Q3"/>
    <mergeCell ref="A5:Q5"/>
    <mergeCell ref="A25:Q25"/>
    <mergeCell ref="A27:L27"/>
    <mergeCell ref="M27:Q27"/>
  </mergeCells>
  <hyperlinks>
    <hyperlink ref="M27:Q27" r:id="rId1" display="http://caftouraine.eklablog.com/"/>
    <hyperlink ref="M27" r:id="rId2" display="http://www.caf37-partenaires.fr/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7" r:id="rId4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>
    <tabColor rgb="FF92D050"/>
    <pageSetUpPr fitToPage="1"/>
  </sheetPr>
  <dimension ref="A1:K95"/>
  <sheetViews>
    <sheetView showGridLines="0" zoomScale="75" zoomScaleNormal="75" zoomScalePageLayoutView="0" workbookViewId="0" topLeftCell="A1">
      <selection activeCell="D3" sqref="D3:F3"/>
    </sheetView>
  </sheetViews>
  <sheetFormatPr defaultColWidth="10.28125" defaultRowHeight="12.75"/>
  <cols>
    <col min="1" max="1" width="11.00390625" style="17" customWidth="1"/>
    <col min="2" max="2" width="80.7109375" style="17" customWidth="1"/>
    <col min="3" max="6" width="22.140625" style="17" customWidth="1"/>
    <col min="7" max="9" width="10.28125" style="11" customWidth="1"/>
    <col min="10" max="10" width="12.00390625" style="11" bestFit="1" customWidth="1"/>
    <col min="11" max="12" width="10.28125" style="11" customWidth="1"/>
    <col min="13" max="16384" width="10.28125" style="10" customWidth="1"/>
  </cols>
  <sheetData>
    <row r="1" spans="1:6" ht="18" customHeight="1">
      <c r="A1" s="538" t="s">
        <v>320</v>
      </c>
      <c r="B1" s="538"/>
      <c r="C1" s="44"/>
      <c r="D1" s="44"/>
      <c r="E1" s="45"/>
      <c r="F1" s="45"/>
    </row>
    <row r="2" spans="1:6" ht="18" customHeight="1">
      <c r="A2" s="46"/>
      <c r="B2" s="47"/>
      <c r="C2" s="44"/>
      <c r="D2" s="44"/>
      <c r="E2" s="45"/>
      <c r="F2" s="45"/>
    </row>
    <row r="3" spans="1:6" ht="24.75" customHeight="1">
      <c r="A3" s="46"/>
      <c r="B3" s="47"/>
      <c r="C3" s="48" t="s">
        <v>0</v>
      </c>
      <c r="D3" s="539" t="s">
        <v>242</v>
      </c>
      <c r="E3" s="540"/>
      <c r="F3" s="541"/>
    </row>
    <row r="4" spans="1:6" ht="24.75" customHeight="1">
      <c r="A4" s="46"/>
      <c r="B4" s="47"/>
      <c r="C4" s="48" t="s">
        <v>1</v>
      </c>
      <c r="D4" s="542">
        <f>IF($D$3&lt;&gt;"",VLOOKUP($D$3,TABLEIDENTIF,5,FALSE),"")</f>
        <v>0</v>
      </c>
      <c r="E4" s="542"/>
      <c r="F4" s="542"/>
    </row>
    <row r="5" spans="1:6" ht="24.75" customHeight="1">
      <c r="A5" s="46"/>
      <c r="B5" s="47"/>
      <c r="C5" s="48" t="s">
        <v>2</v>
      </c>
      <c r="D5" s="542">
        <f>IF($D$3&lt;&gt;"",VLOOKUP($D$3,TABLEIDENTIF,8,FALSE),"")</f>
        <v>0</v>
      </c>
      <c r="E5" s="542"/>
      <c r="F5" s="542"/>
    </row>
    <row r="6" spans="1:6" ht="24.75" customHeight="1">
      <c r="A6" s="46"/>
      <c r="B6" s="47"/>
      <c r="C6" s="50" t="s">
        <v>238</v>
      </c>
      <c r="D6" s="542">
        <f>IF($D$3&lt;&gt;"",VLOOKUP($D$3,TABLEIDENTIF,7,FALSE),"")</f>
        <v>0</v>
      </c>
      <c r="E6" s="542"/>
      <c r="F6" s="542"/>
    </row>
    <row r="7" spans="1:6" ht="24.75" customHeight="1">
      <c r="A7" s="51"/>
      <c r="B7" s="52"/>
      <c r="C7" s="48" t="s">
        <v>3</v>
      </c>
      <c r="D7" s="542">
        <f>IF($D$3&lt;&gt;"",VLOOKUP($D$3,TABLEIDENTIF,3,FALSE),"")</f>
        <v>0</v>
      </c>
      <c r="E7" s="542"/>
      <c r="F7" s="542"/>
    </row>
    <row r="8" spans="1:6" ht="24.75" customHeight="1">
      <c r="A8" s="51"/>
      <c r="B8" s="52"/>
      <c r="C8" s="50" t="s">
        <v>243</v>
      </c>
      <c r="D8" s="53" t="s">
        <v>244</v>
      </c>
      <c r="E8" s="49"/>
      <c r="F8" s="49"/>
    </row>
    <row r="9" spans="1:11" ht="59.25" thickBot="1">
      <c r="A9" s="54" t="s">
        <v>4</v>
      </c>
      <c r="B9" s="55"/>
      <c r="C9" s="56"/>
      <c r="D9" s="57"/>
      <c r="E9" s="58"/>
      <c r="F9" s="58"/>
      <c r="K9" s="14"/>
    </row>
    <row r="10" spans="1:6" ht="18.75" thickTop="1">
      <c r="A10" s="59" t="s">
        <v>5</v>
      </c>
      <c r="B10" s="536" t="s">
        <v>9</v>
      </c>
      <c r="C10" s="60" t="s">
        <v>6</v>
      </c>
      <c r="D10" s="61" t="s">
        <v>7</v>
      </c>
      <c r="E10" s="61"/>
      <c r="F10" s="62"/>
    </row>
    <row r="11" spans="1:6" ht="18">
      <c r="A11" s="63" t="s">
        <v>8</v>
      </c>
      <c r="B11" s="537"/>
      <c r="C11" s="64" t="s">
        <v>10</v>
      </c>
      <c r="D11" s="65" t="s">
        <v>82</v>
      </c>
      <c r="E11" s="66" t="s">
        <v>83</v>
      </c>
      <c r="F11" s="67" t="s">
        <v>84</v>
      </c>
    </row>
    <row r="12" spans="1:6" ht="18">
      <c r="A12" s="68">
        <v>602140</v>
      </c>
      <c r="B12" s="69" t="s">
        <v>11</v>
      </c>
      <c r="C12" s="70">
        <f aca="true" t="shared" si="0" ref="C12:C43">F12+E12+D12</f>
        <v>0</v>
      </c>
      <c r="D12" s="71"/>
      <c r="E12" s="72"/>
      <c r="F12" s="73"/>
    </row>
    <row r="13" spans="1:6" ht="18">
      <c r="A13" s="74">
        <v>602160</v>
      </c>
      <c r="B13" s="75" t="s">
        <v>12</v>
      </c>
      <c r="C13" s="70">
        <f t="shared" si="0"/>
        <v>0</v>
      </c>
      <c r="D13" s="76"/>
      <c r="E13" s="77"/>
      <c r="F13" s="73"/>
    </row>
    <row r="14" spans="1:6" ht="18">
      <c r="A14" s="74">
        <v>602220</v>
      </c>
      <c r="B14" s="75" t="s">
        <v>13</v>
      </c>
      <c r="C14" s="70">
        <f t="shared" si="0"/>
        <v>0</v>
      </c>
      <c r="D14" s="76"/>
      <c r="E14" s="77"/>
      <c r="F14" s="78"/>
    </row>
    <row r="15" spans="1:6" ht="18">
      <c r="A15" s="74">
        <v>602280</v>
      </c>
      <c r="B15" s="75" t="s">
        <v>14</v>
      </c>
      <c r="C15" s="70">
        <f t="shared" si="0"/>
        <v>0</v>
      </c>
      <c r="D15" s="76"/>
      <c r="E15" s="72"/>
      <c r="F15" s="78"/>
    </row>
    <row r="16" spans="1:6" ht="18">
      <c r="A16" s="74">
        <v>606100</v>
      </c>
      <c r="B16" s="75" t="s">
        <v>15</v>
      </c>
      <c r="C16" s="70">
        <f t="shared" si="0"/>
        <v>0</v>
      </c>
      <c r="D16" s="76"/>
      <c r="E16" s="77"/>
      <c r="F16" s="78"/>
    </row>
    <row r="17" spans="1:6" ht="18">
      <c r="A17" s="74">
        <v>606200</v>
      </c>
      <c r="B17" s="75" t="s">
        <v>16</v>
      </c>
      <c r="C17" s="70">
        <f t="shared" si="0"/>
        <v>0</v>
      </c>
      <c r="D17" s="76"/>
      <c r="E17" s="77"/>
      <c r="F17" s="78"/>
    </row>
    <row r="18" spans="1:6" ht="18">
      <c r="A18" s="74">
        <v>606300</v>
      </c>
      <c r="B18" s="75" t="s">
        <v>17</v>
      </c>
      <c r="C18" s="70">
        <f t="shared" si="0"/>
        <v>0</v>
      </c>
      <c r="D18" s="76"/>
      <c r="E18" s="77"/>
      <c r="F18" s="78"/>
    </row>
    <row r="19" spans="1:6" ht="18">
      <c r="A19" s="74">
        <v>606400</v>
      </c>
      <c r="B19" s="75" t="s">
        <v>18</v>
      </c>
      <c r="C19" s="70">
        <f t="shared" si="0"/>
        <v>0</v>
      </c>
      <c r="D19" s="76"/>
      <c r="E19" s="77"/>
      <c r="F19" s="79"/>
    </row>
    <row r="20" spans="1:6" ht="18">
      <c r="A20" s="74">
        <v>606600</v>
      </c>
      <c r="B20" s="75" t="s">
        <v>19</v>
      </c>
      <c r="C20" s="70">
        <f t="shared" si="0"/>
        <v>0</v>
      </c>
      <c r="D20" s="76"/>
      <c r="E20" s="77"/>
      <c r="F20" s="79"/>
    </row>
    <row r="21" spans="1:6" ht="18.75" thickBot="1">
      <c r="A21" s="74">
        <v>606800</v>
      </c>
      <c r="B21" s="75" t="s">
        <v>20</v>
      </c>
      <c r="C21" s="70">
        <f t="shared" si="0"/>
        <v>0</v>
      </c>
      <c r="D21" s="76"/>
      <c r="E21" s="77"/>
      <c r="F21" s="78"/>
    </row>
    <row r="22" spans="1:6" ht="18.75" thickBot="1">
      <c r="A22" s="80"/>
      <c r="B22" s="81" t="s">
        <v>21</v>
      </c>
      <c r="C22" s="82">
        <f t="shared" si="0"/>
        <v>0</v>
      </c>
      <c r="D22" s="83"/>
      <c r="E22" s="84">
        <f>SUM(E12:E21)</f>
        <v>0</v>
      </c>
      <c r="F22" s="85">
        <f>SUM(F12:F21)</f>
        <v>0</v>
      </c>
    </row>
    <row r="23" spans="1:6" ht="18">
      <c r="A23" s="74">
        <v>611000</v>
      </c>
      <c r="B23" s="75" t="s">
        <v>22</v>
      </c>
      <c r="C23" s="70">
        <f t="shared" si="0"/>
        <v>0</v>
      </c>
      <c r="D23" s="76"/>
      <c r="E23" s="86"/>
      <c r="F23" s="78"/>
    </row>
    <row r="24" spans="1:6" ht="18">
      <c r="A24" s="74">
        <v>612000</v>
      </c>
      <c r="B24" s="75" t="s">
        <v>23</v>
      </c>
      <c r="C24" s="70">
        <f t="shared" si="0"/>
        <v>0</v>
      </c>
      <c r="D24" s="87"/>
      <c r="E24" s="88"/>
      <c r="F24" s="78"/>
    </row>
    <row r="25" spans="1:6" ht="18">
      <c r="A25" s="74">
        <v>613200</v>
      </c>
      <c r="B25" s="75" t="s">
        <v>24</v>
      </c>
      <c r="C25" s="70">
        <f t="shared" si="0"/>
        <v>0</v>
      </c>
      <c r="D25" s="76"/>
      <c r="E25" s="88"/>
      <c r="F25" s="78"/>
    </row>
    <row r="26" spans="1:6" ht="18">
      <c r="A26" s="74">
        <v>613500</v>
      </c>
      <c r="B26" s="75" t="s">
        <v>25</v>
      </c>
      <c r="C26" s="70">
        <f t="shared" si="0"/>
        <v>0</v>
      </c>
      <c r="D26" s="76"/>
      <c r="E26" s="88"/>
      <c r="F26" s="78"/>
    </row>
    <row r="27" spans="1:6" ht="18">
      <c r="A27" s="74">
        <v>614000</v>
      </c>
      <c r="B27" s="75" t="s">
        <v>26</v>
      </c>
      <c r="C27" s="70">
        <f t="shared" si="0"/>
        <v>0</v>
      </c>
      <c r="D27" s="76"/>
      <c r="E27" s="88"/>
      <c r="F27" s="78"/>
    </row>
    <row r="28" spans="1:6" ht="18">
      <c r="A28" s="74">
        <v>615200</v>
      </c>
      <c r="B28" s="75" t="s">
        <v>27</v>
      </c>
      <c r="C28" s="70">
        <f t="shared" si="0"/>
        <v>0</v>
      </c>
      <c r="D28" s="76"/>
      <c r="E28" s="88"/>
      <c r="F28" s="78"/>
    </row>
    <row r="29" spans="1:6" ht="18">
      <c r="A29" s="74">
        <v>615500</v>
      </c>
      <c r="B29" s="75" t="s">
        <v>28</v>
      </c>
      <c r="C29" s="70">
        <f t="shared" si="0"/>
        <v>0</v>
      </c>
      <c r="D29" s="76"/>
      <c r="E29" s="88"/>
      <c r="F29" s="79"/>
    </row>
    <row r="30" spans="1:6" ht="18">
      <c r="A30" s="74">
        <v>615600</v>
      </c>
      <c r="B30" s="75" t="s">
        <v>29</v>
      </c>
      <c r="C30" s="70">
        <f t="shared" si="0"/>
        <v>0</v>
      </c>
      <c r="D30" s="76"/>
      <c r="E30" s="88"/>
      <c r="F30" s="78"/>
    </row>
    <row r="31" spans="1:6" ht="18">
      <c r="A31" s="74">
        <v>616000</v>
      </c>
      <c r="B31" s="75" t="s">
        <v>30</v>
      </c>
      <c r="C31" s="70">
        <f t="shared" si="0"/>
        <v>0</v>
      </c>
      <c r="D31" s="76"/>
      <c r="E31" s="88"/>
      <c r="F31" s="78"/>
    </row>
    <row r="32" spans="1:6" ht="18">
      <c r="A32" s="74">
        <v>617000</v>
      </c>
      <c r="B32" s="75" t="s">
        <v>31</v>
      </c>
      <c r="C32" s="70">
        <f t="shared" si="0"/>
        <v>0</v>
      </c>
      <c r="D32" s="89"/>
      <c r="E32" s="86"/>
      <c r="F32" s="90"/>
    </row>
    <row r="33" spans="1:6" ht="18">
      <c r="A33" s="74">
        <v>618100</v>
      </c>
      <c r="B33" s="75" t="s">
        <v>32</v>
      </c>
      <c r="C33" s="70">
        <f t="shared" si="0"/>
        <v>0</v>
      </c>
      <c r="D33" s="89"/>
      <c r="E33" s="86"/>
      <c r="F33" s="91"/>
    </row>
    <row r="34" spans="1:6" ht="18">
      <c r="A34" s="74">
        <v>618500</v>
      </c>
      <c r="B34" s="75" t="s">
        <v>33</v>
      </c>
      <c r="C34" s="70">
        <f t="shared" si="0"/>
        <v>0</v>
      </c>
      <c r="D34" s="89"/>
      <c r="E34" s="86"/>
      <c r="F34" s="91"/>
    </row>
    <row r="35" spans="1:6" ht="18.75" thickBot="1">
      <c r="A35" s="92">
        <v>618600</v>
      </c>
      <c r="B35" s="93" t="s">
        <v>34</v>
      </c>
      <c r="C35" s="70">
        <f t="shared" si="0"/>
        <v>0</v>
      </c>
      <c r="D35" s="94"/>
      <c r="E35" s="95"/>
      <c r="F35" s="96"/>
    </row>
    <row r="36" spans="1:6" ht="18.75" thickBot="1">
      <c r="A36" s="80"/>
      <c r="B36" s="81" t="s">
        <v>35</v>
      </c>
      <c r="C36" s="82">
        <f t="shared" si="0"/>
        <v>0</v>
      </c>
      <c r="D36" s="82">
        <f>SUM(D23:D35)</f>
        <v>0</v>
      </c>
      <c r="E36" s="84">
        <f>SUM(E23:E35)</f>
        <v>0</v>
      </c>
      <c r="F36" s="85">
        <f>SUM(F23:F35)</f>
        <v>0</v>
      </c>
    </row>
    <row r="37" spans="1:6" ht="18">
      <c r="A37" s="74">
        <v>621100</v>
      </c>
      <c r="B37" s="75" t="s">
        <v>36</v>
      </c>
      <c r="C37" s="70">
        <f t="shared" si="0"/>
        <v>0</v>
      </c>
      <c r="D37" s="89"/>
      <c r="E37" s="88"/>
      <c r="F37" s="78"/>
    </row>
    <row r="38" spans="1:6" ht="18">
      <c r="A38" s="74">
        <v>621400</v>
      </c>
      <c r="B38" s="75" t="s">
        <v>37</v>
      </c>
      <c r="C38" s="70">
        <f t="shared" si="0"/>
        <v>0</v>
      </c>
      <c r="D38" s="89"/>
      <c r="E38" s="88"/>
      <c r="F38" s="78"/>
    </row>
    <row r="39" spans="1:6" ht="18">
      <c r="A39" s="74">
        <v>622600</v>
      </c>
      <c r="B39" s="75" t="s">
        <v>38</v>
      </c>
      <c r="C39" s="70">
        <f t="shared" si="0"/>
        <v>0</v>
      </c>
      <c r="D39" s="89"/>
      <c r="E39" s="88"/>
      <c r="F39" s="78"/>
    </row>
    <row r="40" spans="1:6" ht="18">
      <c r="A40" s="74">
        <v>622700</v>
      </c>
      <c r="B40" s="75" t="s">
        <v>39</v>
      </c>
      <c r="C40" s="70">
        <f t="shared" si="0"/>
        <v>0</v>
      </c>
      <c r="D40" s="87"/>
      <c r="E40" s="88"/>
      <c r="F40" s="97"/>
    </row>
    <row r="41" spans="1:6" ht="18">
      <c r="A41" s="74">
        <v>623000</v>
      </c>
      <c r="B41" s="75" t="s">
        <v>40</v>
      </c>
      <c r="C41" s="70">
        <f t="shared" si="0"/>
        <v>0</v>
      </c>
      <c r="D41" s="89"/>
      <c r="E41" s="86"/>
      <c r="F41" s="90"/>
    </row>
    <row r="42" spans="1:6" ht="18">
      <c r="A42" s="74">
        <v>624000</v>
      </c>
      <c r="B42" s="75" t="s">
        <v>41</v>
      </c>
      <c r="C42" s="70">
        <f t="shared" si="0"/>
        <v>0</v>
      </c>
      <c r="D42" s="76"/>
      <c r="E42" s="88"/>
      <c r="F42" s="78"/>
    </row>
    <row r="43" spans="1:6" ht="18">
      <c r="A43" s="74">
        <v>625100</v>
      </c>
      <c r="B43" s="75" t="s">
        <v>42</v>
      </c>
      <c r="C43" s="70">
        <f t="shared" si="0"/>
        <v>0</v>
      </c>
      <c r="D43" s="89"/>
      <c r="E43" s="98"/>
      <c r="F43" s="91"/>
    </row>
    <row r="44" spans="1:6" ht="18">
      <c r="A44" s="74">
        <v>625600</v>
      </c>
      <c r="B44" s="75" t="s">
        <v>43</v>
      </c>
      <c r="C44" s="70">
        <f aca="true" t="shared" si="1" ref="C44:C75">F44+E44+D44</f>
        <v>0</v>
      </c>
      <c r="D44" s="89"/>
      <c r="E44" s="98"/>
      <c r="F44" s="91"/>
    </row>
    <row r="45" spans="1:6" ht="18">
      <c r="A45" s="74">
        <v>625700</v>
      </c>
      <c r="B45" s="75" t="s">
        <v>44</v>
      </c>
      <c r="C45" s="70">
        <f t="shared" si="1"/>
        <v>0</v>
      </c>
      <c r="D45" s="89"/>
      <c r="E45" s="98"/>
      <c r="F45" s="91"/>
    </row>
    <row r="46" spans="1:6" ht="18">
      <c r="A46" s="74">
        <v>625800</v>
      </c>
      <c r="B46" s="75" t="s">
        <v>45</v>
      </c>
      <c r="C46" s="70">
        <f t="shared" si="1"/>
        <v>0</v>
      </c>
      <c r="D46" s="98"/>
      <c r="E46" s="86"/>
      <c r="F46" s="90"/>
    </row>
    <row r="47" spans="1:6" ht="18">
      <c r="A47" s="74">
        <v>626100</v>
      </c>
      <c r="B47" s="75" t="s">
        <v>46</v>
      </c>
      <c r="C47" s="70">
        <f t="shared" si="1"/>
        <v>0</v>
      </c>
      <c r="D47" s="99"/>
      <c r="E47" s="100"/>
      <c r="F47" s="101"/>
    </row>
    <row r="48" spans="1:6" ht="18">
      <c r="A48" s="74">
        <v>626200</v>
      </c>
      <c r="B48" s="75" t="s">
        <v>47</v>
      </c>
      <c r="C48" s="70">
        <f t="shared" si="1"/>
        <v>0</v>
      </c>
      <c r="D48" s="102"/>
      <c r="E48" s="103"/>
      <c r="F48" s="104"/>
    </row>
    <row r="49" spans="1:6" ht="18">
      <c r="A49" s="74">
        <v>627000</v>
      </c>
      <c r="B49" s="75" t="s">
        <v>48</v>
      </c>
      <c r="C49" s="70">
        <f t="shared" si="1"/>
        <v>0</v>
      </c>
      <c r="D49" s="76"/>
      <c r="E49" s="88"/>
      <c r="F49" s="90"/>
    </row>
    <row r="50" spans="1:6" ht="18">
      <c r="A50" s="74">
        <v>628100</v>
      </c>
      <c r="B50" s="75" t="s">
        <v>49</v>
      </c>
      <c r="C50" s="70">
        <f t="shared" si="1"/>
        <v>0</v>
      </c>
      <c r="D50" s="89"/>
      <c r="E50" s="105"/>
      <c r="F50" s="106"/>
    </row>
    <row r="51" spans="1:6" ht="18">
      <c r="A51" s="74">
        <v>628200</v>
      </c>
      <c r="B51" s="75" t="s">
        <v>50</v>
      </c>
      <c r="C51" s="70">
        <f t="shared" si="1"/>
        <v>0</v>
      </c>
      <c r="D51" s="107"/>
      <c r="E51" s="108"/>
      <c r="F51" s="79"/>
    </row>
    <row r="52" spans="1:6" ht="18.75" thickBot="1">
      <c r="A52" s="74">
        <v>628600</v>
      </c>
      <c r="B52" s="75" t="s">
        <v>51</v>
      </c>
      <c r="C52" s="70">
        <f t="shared" si="1"/>
        <v>0</v>
      </c>
      <c r="D52" s="89"/>
      <c r="E52" s="108"/>
      <c r="F52" s="79"/>
    </row>
    <row r="53" spans="1:6" ht="18.75" thickBot="1">
      <c r="A53" s="80"/>
      <c r="B53" s="81" t="s">
        <v>52</v>
      </c>
      <c r="C53" s="82">
        <f t="shared" si="1"/>
        <v>0</v>
      </c>
      <c r="D53" s="82">
        <f>SUM(D37:D52)</f>
        <v>0</v>
      </c>
      <c r="E53" s="84">
        <f>SUM(E37:E52)</f>
        <v>0</v>
      </c>
      <c r="F53" s="85">
        <f>SUM(F37:F52)</f>
        <v>0</v>
      </c>
    </row>
    <row r="54" spans="1:6" ht="18">
      <c r="A54" s="74">
        <v>631100</v>
      </c>
      <c r="B54" s="75" t="s">
        <v>53</v>
      </c>
      <c r="C54" s="70">
        <f t="shared" si="1"/>
        <v>0</v>
      </c>
      <c r="D54" s="89"/>
      <c r="E54" s="88"/>
      <c r="F54" s="78"/>
    </row>
    <row r="55" spans="1:6" ht="18">
      <c r="A55" s="74">
        <v>633000</v>
      </c>
      <c r="B55" s="75" t="s">
        <v>54</v>
      </c>
      <c r="C55" s="70">
        <f t="shared" si="1"/>
        <v>0</v>
      </c>
      <c r="D55" s="89"/>
      <c r="E55" s="88"/>
      <c r="F55" s="78"/>
    </row>
    <row r="56" spans="1:6" ht="18.75" thickBot="1">
      <c r="A56" s="74">
        <v>635000</v>
      </c>
      <c r="B56" s="75" t="s">
        <v>55</v>
      </c>
      <c r="C56" s="70">
        <f t="shared" si="1"/>
        <v>0</v>
      </c>
      <c r="D56" s="76"/>
      <c r="E56" s="88"/>
      <c r="F56" s="106"/>
    </row>
    <row r="57" spans="1:6" ht="18.75" thickBot="1">
      <c r="A57" s="109"/>
      <c r="B57" s="81" t="s">
        <v>56</v>
      </c>
      <c r="C57" s="82">
        <f t="shared" si="1"/>
        <v>0</v>
      </c>
      <c r="D57" s="82">
        <f>SUM(D54:D56)</f>
        <v>0</v>
      </c>
      <c r="E57" s="84">
        <f>SUM(E54:E56)</f>
        <v>0</v>
      </c>
      <c r="F57" s="85">
        <f>SUM(F54:F56)</f>
        <v>0</v>
      </c>
    </row>
    <row r="58" spans="1:6" ht="18">
      <c r="A58" s="74">
        <v>641000</v>
      </c>
      <c r="B58" s="75" t="s">
        <v>57</v>
      </c>
      <c r="C58" s="70">
        <f t="shared" si="1"/>
        <v>0</v>
      </c>
      <c r="D58" s="89"/>
      <c r="E58" s="88"/>
      <c r="F58" s="78"/>
    </row>
    <row r="59" spans="1:6" ht="18">
      <c r="A59" s="74">
        <v>645000</v>
      </c>
      <c r="B59" s="75" t="s">
        <v>58</v>
      </c>
      <c r="C59" s="70">
        <f t="shared" si="1"/>
        <v>0</v>
      </c>
      <c r="D59" s="89"/>
      <c r="E59" s="88"/>
      <c r="F59" s="78"/>
    </row>
    <row r="60" spans="1:6" ht="18">
      <c r="A60" s="74">
        <v>647000</v>
      </c>
      <c r="B60" s="75" t="s">
        <v>59</v>
      </c>
      <c r="C60" s="70">
        <f t="shared" si="1"/>
        <v>0</v>
      </c>
      <c r="D60" s="89"/>
      <c r="E60" s="88"/>
      <c r="F60" s="78"/>
    </row>
    <row r="61" spans="1:6" ht="18.75" thickBot="1">
      <c r="A61" s="74">
        <v>648000</v>
      </c>
      <c r="B61" s="75" t="s">
        <v>60</v>
      </c>
      <c r="C61" s="70">
        <f t="shared" si="1"/>
        <v>0</v>
      </c>
      <c r="D61" s="89"/>
      <c r="E61" s="88"/>
      <c r="F61" s="78"/>
    </row>
    <row r="62" spans="1:6" ht="18.75" thickBot="1">
      <c r="A62" s="80"/>
      <c r="B62" s="81" t="s">
        <v>61</v>
      </c>
      <c r="C62" s="82">
        <f t="shared" si="1"/>
        <v>0</v>
      </c>
      <c r="D62" s="82">
        <f>SUM(D58:D61)</f>
        <v>0</v>
      </c>
      <c r="E62" s="84">
        <f>SUM(E58:E61)</f>
        <v>0</v>
      </c>
      <c r="F62" s="85">
        <f>SUM(F58:F61)</f>
        <v>0</v>
      </c>
    </row>
    <row r="63" spans="1:6" ht="18">
      <c r="A63" s="74">
        <v>652000</v>
      </c>
      <c r="B63" s="75" t="s">
        <v>62</v>
      </c>
      <c r="C63" s="70">
        <f t="shared" si="1"/>
        <v>0</v>
      </c>
      <c r="D63" s="110"/>
      <c r="E63" s="88"/>
      <c r="F63" s="78"/>
    </row>
    <row r="64" spans="1:6" ht="18">
      <c r="A64" s="74">
        <v>654000</v>
      </c>
      <c r="B64" s="75" t="s">
        <v>63</v>
      </c>
      <c r="C64" s="70">
        <f t="shared" si="1"/>
        <v>0</v>
      </c>
      <c r="D64" s="89"/>
      <c r="E64" s="86"/>
      <c r="F64" s="78"/>
    </row>
    <row r="65" spans="1:6" ht="18.75" thickBot="1">
      <c r="A65" s="92">
        <v>658000</v>
      </c>
      <c r="B65" s="93" t="s">
        <v>64</v>
      </c>
      <c r="C65" s="70">
        <f t="shared" si="1"/>
        <v>0</v>
      </c>
      <c r="D65" s="89"/>
      <c r="E65" s="86"/>
      <c r="F65" s="78"/>
    </row>
    <row r="66" spans="1:6" ht="18.75" thickBot="1">
      <c r="A66" s="80"/>
      <c r="B66" s="111" t="s">
        <v>65</v>
      </c>
      <c r="C66" s="82">
        <f t="shared" si="1"/>
        <v>0</v>
      </c>
      <c r="D66" s="82">
        <f>SUM(D63:D65)</f>
        <v>0</v>
      </c>
      <c r="E66" s="84">
        <f>SUM(E63:E65)</f>
        <v>0</v>
      </c>
      <c r="F66" s="85">
        <f>SUM(F63:F65)</f>
        <v>0</v>
      </c>
    </row>
    <row r="67" spans="1:6" ht="18.75" thickBot="1">
      <c r="A67" s="112" t="s">
        <v>66</v>
      </c>
      <c r="B67" s="113" t="s">
        <v>67</v>
      </c>
      <c r="C67" s="82">
        <f t="shared" si="1"/>
        <v>0</v>
      </c>
      <c r="D67" s="83"/>
      <c r="E67" s="84"/>
      <c r="F67" s="114"/>
    </row>
    <row r="68" spans="1:6" ht="18">
      <c r="A68" s="74">
        <v>671200</v>
      </c>
      <c r="B68" s="75" t="s">
        <v>68</v>
      </c>
      <c r="C68" s="70">
        <f t="shared" si="1"/>
        <v>0</v>
      </c>
      <c r="D68" s="87"/>
      <c r="E68" s="88"/>
      <c r="F68" s="79"/>
    </row>
    <row r="69" spans="1:6" ht="18">
      <c r="A69" s="74">
        <v>671300</v>
      </c>
      <c r="B69" s="75" t="s">
        <v>69</v>
      </c>
      <c r="C69" s="70">
        <f t="shared" si="1"/>
        <v>0</v>
      </c>
      <c r="D69" s="76"/>
      <c r="E69" s="88"/>
      <c r="F69" s="90"/>
    </row>
    <row r="70" spans="1:6" ht="18">
      <c r="A70" s="74">
        <v>671400</v>
      </c>
      <c r="B70" s="75" t="s">
        <v>70</v>
      </c>
      <c r="C70" s="70">
        <f t="shared" si="1"/>
        <v>0</v>
      </c>
      <c r="D70" s="89"/>
      <c r="E70" s="88"/>
      <c r="F70" s="78"/>
    </row>
    <row r="71" spans="1:6" ht="18">
      <c r="A71" s="74">
        <v>671800</v>
      </c>
      <c r="B71" s="75" t="s">
        <v>71</v>
      </c>
      <c r="C71" s="70">
        <f t="shared" si="1"/>
        <v>0</v>
      </c>
      <c r="D71" s="76"/>
      <c r="E71" s="88"/>
      <c r="F71" s="79"/>
    </row>
    <row r="72" spans="1:6" ht="18.75" thickBot="1">
      <c r="A72" s="92">
        <v>675000</v>
      </c>
      <c r="B72" s="93" t="s">
        <v>72</v>
      </c>
      <c r="C72" s="70">
        <f t="shared" si="1"/>
        <v>0</v>
      </c>
      <c r="D72" s="76"/>
      <c r="E72" s="88"/>
      <c r="F72" s="90"/>
    </row>
    <row r="73" spans="1:6" ht="18.75" thickBot="1">
      <c r="A73" s="80"/>
      <c r="B73" s="111" t="s">
        <v>73</v>
      </c>
      <c r="C73" s="82">
        <f t="shared" si="1"/>
        <v>0</v>
      </c>
      <c r="D73" s="82">
        <f>SUM(D68:D72)</f>
        <v>0</v>
      </c>
      <c r="E73" s="84">
        <f>SUM(E68:E72)</f>
        <v>0</v>
      </c>
      <c r="F73" s="85">
        <f>SUM(F68:F72)</f>
        <v>0</v>
      </c>
    </row>
    <row r="74" spans="1:6" ht="18">
      <c r="A74" s="74">
        <v>681100</v>
      </c>
      <c r="B74" s="75" t="s">
        <v>74</v>
      </c>
      <c r="C74" s="70">
        <f t="shared" si="1"/>
        <v>0</v>
      </c>
      <c r="D74" s="107"/>
      <c r="E74" s="88"/>
      <c r="F74" s="106"/>
    </row>
    <row r="75" spans="1:10" ht="18">
      <c r="A75" s="74">
        <v>681500</v>
      </c>
      <c r="B75" s="75" t="s">
        <v>75</v>
      </c>
      <c r="C75" s="70">
        <f t="shared" si="1"/>
        <v>0</v>
      </c>
      <c r="D75" s="87"/>
      <c r="E75" s="88"/>
      <c r="F75" s="79"/>
      <c r="J75" s="15"/>
    </row>
    <row r="76" spans="1:6" ht="18.75" thickBot="1">
      <c r="A76" s="92">
        <v>681700</v>
      </c>
      <c r="B76" s="93" t="s">
        <v>76</v>
      </c>
      <c r="C76" s="70">
        <f>F76+E76+D76</f>
        <v>0</v>
      </c>
      <c r="D76" s="115"/>
      <c r="E76" s="105"/>
      <c r="F76" s="79"/>
    </row>
    <row r="77" spans="1:6" ht="18.75" thickBot="1">
      <c r="A77" s="109"/>
      <c r="B77" s="111" t="s">
        <v>77</v>
      </c>
      <c r="C77" s="82">
        <f>F77+E77+D77</f>
        <v>0</v>
      </c>
      <c r="D77" s="116">
        <f>SUM(D74:D76)</f>
        <v>0</v>
      </c>
      <c r="E77" s="84">
        <f>SUM(E74:E76)</f>
        <v>0</v>
      </c>
      <c r="F77" s="117">
        <f>SUM(F74:F76)</f>
        <v>0</v>
      </c>
    </row>
    <row r="78" spans="1:10" ht="34.5" customHeight="1" thickBot="1">
      <c r="A78" s="118"/>
      <c r="B78" s="119" t="s">
        <v>78</v>
      </c>
      <c r="C78" s="120">
        <f>C22+C36+C53+C57+C62+C66+C67+C73+C77</f>
        <v>0</v>
      </c>
      <c r="D78" s="120">
        <f>D22+D36+D53+D57+D62+D66+D67+D73+D77</f>
        <v>0</v>
      </c>
      <c r="E78" s="120">
        <f>E22+E36+E53+E57+E62+E66+E67+E73+E77</f>
        <v>0</v>
      </c>
      <c r="F78" s="121">
        <f>F22+F36+F53+F57+F62+F66+F67+F73+F77</f>
        <v>0</v>
      </c>
      <c r="J78" s="16"/>
    </row>
    <row r="79" spans="1:6" ht="34.5" customHeight="1" thickBot="1">
      <c r="A79" s="118"/>
      <c r="B79" s="122" t="s">
        <v>246</v>
      </c>
      <c r="C79" s="123"/>
      <c r="D79" s="84" t="e">
        <f>E78*D78/(D78+F78)</f>
        <v>#DIV/0!</v>
      </c>
      <c r="E79" s="124"/>
      <c r="F79" s="125" t="e">
        <f>E78*F78/(D78+F78)</f>
        <v>#DIV/0!</v>
      </c>
    </row>
    <row r="80" spans="1:6" ht="34.5" customHeight="1" thickBot="1">
      <c r="A80" s="126"/>
      <c r="B80" s="127" t="s">
        <v>79</v>
      </c>
      <c r="C80" s="128" t="e">
        <f>D80+F80</f>
        <v>#DIV/0!</v>
      </c>
      <c r="D80" s="129" t="e">
        <f>D78+D79</f>
        <v>#DIV/0!</v>
      </c>
      <c r="E80" s="130"/>
      <c r="F80" s="131" t="e">
        <f>F78+F79</f>
        <v>#DIV/0!</v>
      </c>
    </row>
    <row r="81" ht="11.25" thickTop="1"/>
    <row r="82" spans="1:6" ht="10.5">
      <c r="A82" s="18"/>
      <c r="B82" s="18"/>
      <c r="C82" s="18"/>
      <c r="D82" s="18"/>
      <c r="E82" s="18"/>
      <c r="F82" s="18"/>
    </row>
    <row r="83" spans="1:6" ht="10.5">
      <c r="A83" s="18"/>
      <c r="B83" s="18"/>
      <c r="C83" s="18"/>
      <c r="D83" s="18"/>
      <c r="E83" s="18"/>
      <c r="F83" s="18"/>
    </row>
    <row r="84" spans="1:6" ht="10.5">
      <c r="A84" s="18"/>
      <c r="B84" s="18"/>
      <c r="C84" s="18"/>
      <c r="D84" s="18"/>
      <c r="E84" s="18"/>
      <c r="F84" s="18"/>
    </row>
    <row r="85" spans="1:6" ht="10.5">
      <c r="A85" s="18"/>
      <c r="B85" s="18"/>
      <c r="C85" s="18"/>
      <c r="D85" s="18"/>
      <c r="E85" s="18"/>
      <c r="F85" s="18"/>
    </row>
    <row r="86" spans="1:6" ht="10.5">
      <c r="A86" s="18"/>
      <c r="B86" s="18"/>
      <c r="C86" s="18"/>
      <c r="D86" s="18"/>
      <c r="E86" s="18"/>
      <c r="F86" s="18"/>
    </row>
    <row r="87" spans="1:6" ht="10.5">
      <c r="A87" s="18"/>
      <c r="B87" s="18"/>
      <c r="C87" s="18"/>
      <c r="D87" s="18"/>
      <c r="E87" s="18"/>
      <c r="F87" s="18"/>
    </row>
    <row r="88" spans="1:6" ht="10.5">
      <c r="A88" s="18"/>
      <c r="B88" s="18"/>
      <c r="C88" s="18"/>
      <c r="D88" s="18"/>
      <c r="E88" s="18"/>
      <c r="F88" s="18"/>
    </row>
    <row r="89" spans="1:6" ht="10.5">
      <c r="A89" s="18"/>
      <c r="B89" s="18"/>
      <c r="C89" s="18"/>
      <c r="D89" s="18"/>
      <c r="E89" s="18"/>
      <c r="F89" s="18"/>
    </row>
    <row r="90" spans="1:6" ht="10.5">
      <c r="A90" s="18"/>
      <c r="B90" s="18"/>
      <c r="C90" s="18"/>
      <c r="D90" s="18"/>
      <c r="E90" s="18"/>
      <c r="F90" s="18"/>
    </row>
    <row r="91" spans="1:6" ht="10.5">
      <c r="A91" s="18"/>
      <c r="B91" s="18"/>
      <c r="C91" s="18"/>
      <c r="D91" s="18"/>
      <c r="E91" s="18"/>
      <c r="F91" s="18"/>
    </row>
    <row r="92" spans="1:6" ht="10.5">
      <c r="A92" s="18"/>
      <c r="B92" s="18"/>
      <c r="C92" s="18"/>
      <c r="D92" s="18"/>
      <c r="E92" s="18"/>
      <c r="F92" s="18"/>
    </row>
    <row r="93" spans="1:6" ht="10.5">
      <c r="A93" s="18"/>
      <c r="B93" s="18"/>
      <c r="C93" s="18"/>
      <c r="D93" s="18"/>
      <c r="E93" s="18"/>
      <c r="F93" s="18"/>
    </row>
    <row r="94" spans="1:6" ht="10.5">
      <c r="A94" s="18"/>
      <c r="B94" s="18"/>
      <c r="C94" s="18"/>
      <c r="D94" s="18"/>
      <c r="E94" s="18"/>
      <c r="F94" s="18"/>
    </row>
    <row r="95" spans="1:6" ht="10.5">
      <c r="A95" s="18"/>
      <c r="B95" s="18"/>
      <c r="C95" s="18"/>
      <c r="D95" s="18"/>
      <c r="E95" s="18"/>
      <c r="F95" s="18"/>
    </row>
  </sheetData>
  <sheetProtection/>
  <mergeCells count="7">
    <mergeCell ref="B10:B11"/>
    <mergeCell ref="A1:B1"/>
    <mergeCell ref="D3:F3"/>
    <mergeCell ref="D4:F4"/>
    <mergeCell ref="D5:F5"/>
    <mergeCell ref="D7:F7"/>
    <mergeCell ref="D6:F6"/>
  </mergeCells>
  <conditionalFormatting sqref="D3:F3">
    <cfRule type="containsText" priority="3" dxfId="2" operator="containsText" stopIfTrue="1" text="merci de selectionner votre n° de dossier SIAS">
      <formula>NOT(ISERROR(SEARCH("merci de selectionner votre n° de dossier SIAS",D3)))</formula>
    </cfRule>
  </conditionalFormatting>
  <conditionalFormatting sqref="D4:F7 E8:F8">
    <cfRule type="cellIs" priority="2" dxfId="0" operator="equal" stopIfTrue="1">
      <formula>0</formula>
    </cfRule>
  </conditionalFormatting>
  <conditionalFormatting sqref="D8">
    <cfRule type="cellIs" priority="1" dxfId="0" operator="equal" stopIfTrue="1">
      <formula>0</formula>
    </cfRule>
  </conditionalFormatting>
  <dataValidations count="1">
    <dataValidation type="list" showInputMessage="1" showErrorMessage="1" promptTitle="Numéro de dossier SIAS" prompt="Veuillez sélectionner l'élément de la liste déroulante qui correspond au numéro de dossier qui vous a été transmis." errorTitle="Erreur de saisie" error="Le numéro de dossier SIAS que vous avez saisi est inconnu.&#10;Veuillez choisir dans la lsite déroulante lélément qui correspond au numéro de dossier qui vous a été transmis." sqref="D3">
      <formula1>NUMDOSSIER</formula1>
    </dataValidation>
  </dataValidation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49" r:id="rId2"/>
  <headerFooter alignWithMargins="0">
    <oddHeader>&amp;C&amp;A</oddHeader>
    <oddFooter>&amp;CPage &amp;P</oddFooter>
  </headerFooter>
  <ignoredErrors>
    <ignoredError sqref="D4:F7" numberStoredAsText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>
    <tabColor rgb="FF00B0F0"/>
    <pageSetUpPr fitToPage="1"/>
  </sheetPr>
  <dimension ref="A1:H97"/>
  <sheetViews>
    <sheetView showGridLines="0" zoomScale="75" zoomScaleNormal="75" zoomScalePageLayoutView="0" workbookViewId="0" topLeftCell="A1">
      <selection activeCell="D3" sqref="D3:F3"/>
    </sheetView>
  </sheetViews>
  <sheetFormatPr defaultColWidth="10.28125" defaultRowHeight="12.75"/>
  <cols>
    <col min="1" max="1" width="17.7109375" style="10" customWidth="1"/>
    <col min="2" max="2" width="99.421875" style="10" customWidth="1"/>
    <col min="3" max="6" width="22.140625" style="10" customWidth="1"/>
    <col min="7" max="12" width="10.28125" style="11" customWidth="1"/>
    <col min="13" max="16384" width="10.28125" style="13" customWidth="1"/>
  </cols>
  <sheetData>
    <row r="1" spans="1:6" ht="18">
      <c r="A1" s="538" t="s">
        <v>320</v>
      </c>
      <c r="B1" s="538"/>
      <c r="C1" s="52"/>
      <c r="D1" s="52"/>
      <c r="E1" s="45"/>
      <c r="F1" s="45"/>
    </row>
    <row r="2" spans="1:6" ht="18">
      <c r="A2" s="46"/>
      <c r="B2" s="47"/>
      <c r="C2" s="52"/>
      <c r="D2" s="52"/>
      <c r="E2" s="45"/>
      <c r="F2" s="45"/>
    </row>
    <row r="3" spans="1:6" ht="24.75" customHeight="1">
      <c r="A3" s="46"/>
      <c r="B3" s="47"/>
      <c r="C3" s="48" t="s">
        <v>0</v>
      </c>
      <c r="D3" s="539" t="s">
        <v>242</v>
      </c>
      <c r="E3" s="540"/>
      <c r="F3" s="541"/>
    </row>
    <row r="4" spans="1:6" ht="24.75" customHeight="1">
      <c r="A4" s="46"/>
      <c r="B4" s="47"/>
      <c r="C4" s="48" t="s">
        <v>1</v>
      </c>
      <c r="D4" s="542">
        <f>IF($D$3&lt;&gt;"",VLOOKUP($D$3,TABLEIDENTIF,5,FALSE),"")</f>
        <v>0</v>
      </c>
      <c r="E4" s="542"/>
      <c r="F4" s="542"/>
    </row>
    <row r="5" spans="1:6" ht="24.75" customHeight="1">
      <c r="A5" s="51"/>
      <c r="B5" s="52"/>
      <c r="C5" s="48" t="s">
        <v>2</v>
      </c>
      <c r="D5" s="542">
        <f>IF($D$3&lt;&gt;"",VLOOKUP($D$3,TABLEIDENTIF,8,FALSE),"")</f>
        <v>0</v>
      </c>
      <c r="E5" s="542"/>
      <c r="F5" s="542"/>
    </row>
    <row r="6" spans="1:6" ht="24.75" customHeight="1">
      <c r="A6" s="51"/>
      <c r="B6" s="52"/>
      <c r="C6" s="50" t="s">
        <v>237</v>
      </c>
      <c r="D6" s="542">
        <f>IF($D$3&lt;&gt;"",VLOOKUP($D$3,TABLEIDENTIF,7,FALSE),"")</f>
        <v>0</v>
      </c>
      <c r="E6" s="542"/>
      <c r="F6" s="542"/>
    </row>
    <row r="7" spans="1:6" ht="24.75" customHeight="1">
      <c r="A7" s="51"/>
      <c r="B7" s="52"/>
      <c r="C7" s="48" t="s">
        <v>3</v>
      </c>
      <c r="D7" s="542">
        <f>IF($D$3&lt;&gt;"",VLOOKUP($D$3,TABLEIDENTIF,3,FALSE),"")</f>
        <v>0</v>
      </c>
      <c r="E7" s="542"/>
      <c r="F7" s="542"/>
    </row>
    <row r="8" spans="1:6" ht="24.75" customHeight="1">
      <c r="A8" s="51"/>
      <c r="B8" s="52"/>
      <c r="C8" s="50" t="s">
        <v>243</v>
      </c>
      <c r="D8" s="53" t="s">
        <v>244</v>
      </c>
      <c r="E8" s="49"/>
      <c r="F8" s="49"/>
    </row>
    <row r="9" spans="1:6" ht="58.5">
      <c r="A9" s="54" t="s">
        <v>80</v>
      </c>
      <c r="B9" s="132"/>
      <c r="C9" s="133"/>
      <c r="D9" s="133"/>
      <c r="E9" s="133"/>
      <c r="F9" s="132"/>
    </row>
    <row r="10" spans="1:6" ht="18.75" thickBot="1">
      <c r="A10" s="134"/>
      <c r="B10" s="55"/>
      <c r="C10" s="58"/>
      <c r="D10" s="52"/>
      <c r="E10" s="52"/>
      <c r="F10" s="52"/>
    </row>
    <row r="11" spans="1:6" ht="18.75" thickTop="1">
      <c r="A11" s="59" t="s">
        <v>5</v>
      </c>
      <c r="B11" s="536" t="s">
        <v>9</v>
      </c>
      <c r="C11" s="135" t="s">
        <v>6</v>
      </c>
      <c r="D11" s="136" t="s">
        <v>81</v>
      </c>
      <c r="E11" s="136"/>
      <c r="F11" s="137"/>
    </row>
    <row r="12" spans="1:6" ht="18">
      <c r="A12" s="138" t="s">
        <v>8</v>
      </c>
      <c r="B12" s="537"/>
      <c r="C12" s="139" t="s">
        <v>10</v>
      </c>
      <c r="D12" s="140" t="s">
        <v>82</v>
      </c>
      <c r="E12" s="141" t="s">
        <v>83</v>
      </c>
      <c r="F12" s="142" t="s">
        <v>84</v>
      </c>
    </row>
    <row r="13" spans="1:6" ht="18">
      <c r="A13" s="143">
        <v>70642</v>
      </c>
      <c r="B13" s="144" t="s">
        <v>85</v>
      </c>
      <c r="C13" s="145">
        <f aca="true" t="shared" si="0" ref="C13:C36">D13+E13+F13</f>
        <v>0</v>
      </c>
      <c r="D13" s="146"/>
      <c r="E13" s="147"/>
      <c r="F13" s="78"/>
    </row>
    <row r="14" spans="1:6" ht="18">
      <c r="A14" s="143">
        <v>70642</v>
      </c>
      <c r="B14" s="144" t="s">
        <v>86</v>
      </c>
      <c r="C14" s="145">
        <f t="shared" si="0"/>
        <v>0</v>
      </c>
      <c r="D14" s="146"/>
      <c r="E14" s="147"/>
      <c r="F14" s="78"/>
    </row>
    <row r="15" spans="1:6" ht="18">
      <c r="A15" s="74">
        <v>70623</v>
      </c>
      <c r="B15" s="144" t="s">
        <v>87</v>
      </c>
      <c r="C15" s="145">
        <f t="shared" si="0"/>
        <v>0</v>
      </c>
      <c r="D15" s="148"/>
      <c r="E15" s="147"/>
      <c r="F15" s="149"/>
    </row>
    <row r="16" spans="1:6" ht="18">
      <c r="A16" s="150">
        <v>70623</v>
      </c>
      <c r="B16" s="144" t="s">
        <v>88</v>
      </c>
      <c r="C16" s="145">
        <f t="shared" si="0"/>
        <v>0</v>
      </c>
      <c r="D16" s="146"/>
      <c r="E16" s="147"/>
      <c r="F16" s="79"/>
    </row>
    <row r="17" spans="1:6" ht="18">
      <c r="A17" s="143" t="s">
        <v>312</v>
      </c>
      <c r="B17" s="144" t="s">
        <v>89</v>
      </c>
      <c r="C17" s="145">
        <f t="shared" si="0"/>
        <v>0</v>
      </c>
      <c r="D17" s="146"/>
      <c r="E17" s="147"/>
      <c r="F17" s="78"/>
    </row>
    <row r="18" spans="1:6" ht="37.5" customHeight="1">
      <c r="A18" s="516" t="s">
        <v>313</v>
      </c>
      <c r="B18" s="151" t="s">
        <v>90</v>
      </c>
      <c r="C18" s="145">
        <f t="shared" si="0"/>
        <v>0</v>
      </c>
      <c r="D18" s="146"/>
      <c r="E18" s="147"/>
      <c r="F18" s="78"/>
    </row>
    <row r="19" spans="1:6" ht="18">
      <c r="A19" s="517" t="s">
        <v>314</v>
      </c>
      <c r="B19" s="75" t="s">
        <v>91</v>
      </c>
      <c r="C19" s="145">
        <f t="shared" si="0"/>
        <v>0</v>
      </c>
      <c r="D19" s="146"/>
      <c r="E19" s="147"/>
      <c r="F19" s="78"/>
    </row>
    <row r="20" spans="1:6" ht="18">
      <c r="A20" s="517" t="s">
        <v>315</v>
      </c>
      <c r="B20" s="75" t="s">
        <v>92</v>
      </c>
      <c r="C20" s="145">
        <f t="shared" si="0"/>
        <v>0</v>
      </c>
      <c r="D20" s="146"/>
      <c r="E20" s="147"/>
      <c r="F20" s="78"/>
    </row>
    <row r="21" spans="1:6" ht="18">
      <c r="A21" s="152">
        <v>706500</v>
      </c>
      <c r="B21" s="75" t="s">
        <v>93</v>
      </c>
      <c r="C21" s="145">
        <f t="shared" si="0"/>
        <v>0</v>
      </c>
      <c r="D21" s="146"/>
      <c r="E21" s="147"/>
      <c r="F21" s="78"/>
    </row>
    <row r="22" spans="1:6" ht="18">
      <c r="A22" s="74">
        <v>708</v>
      </c>
      <c r="B22" s="75" t="s">
        <v>94</v>
      </c>
      <c r="C22" s="145">
        <f t="shared" si="0"/>
        <v>0</v>
      </c>
      <c r="D22" s="148"/>
      <c r="E22" s="153"/>
      <c r="F22" s="78"/>
    </row>
    <row r="23" spans="1:6" ht="18">
      <c r="A23" s="154">
        <v>708100</v>
      </c>
      <c r="B23" s="144" t="s">
        <v>95</v>
      </c>
      <c r="C23" s="145">
        <f t="shared" si="0"/>
        <v>0</v>
      </c>
      <c r="D23" s="148"/>
      <c r="E23" s="153"/>
      <c r="F23" s="78"/>
    </row>
    <row r="24" spans="1:6" ht="18">
      <c r="A24" s="154">
        <v>708300</v>
      </c>
      <c r="B24" s="144" t="s">
        <v>96</v>
      </c>
      <c r="C24" s="145">
        <f t="shared" si="0"/>
        <v>0</v>
      </c>
      <c r="D24" s="146"/>
      <c r="E24" s="153"/>
      <c r="F24" s="149"/>
    </row>
    <row r="25" spans="1:6" ht="18">
      <c r="A25" s="154">
        <v>708400</v>
      </c>
      <c r="B25" s="144" t="s">
        <v>97</v>
      </c>
      <c r="C25" s="145">
        <f t="shared" si="0"/>
        <v>0</v>
      </c>
      <c r="D25" s="148"/>
      <c r="E25" s="153"/>
      <c r="F25" s="78"/>
    </row>
    <row r="26" spans="1:6" ht="18">
      <c r="A26" s="154">
        <v>708800</v>
      </c>
      <c r="B26" s="144" t="s">
        <v>98</v>
      </c>
      <c r="C26" s="145">
        <f t="shared" si="0"/>
        <v>0</v>
      </c>
      <c r="D26" s="148"/>
      <c r="E26" s="153"/>
      <c r="F26" s="78"/>
    </row>
    <row r="27" spans="1:6" ht="18">
      <c r="A27" s="152"/>
      <c r="B27" s="69"/>
      <c r="C27" s="155">
        <f t="shared" si="0"/>
        <v>0</v>
      </c>
      <c r="D27" s="156"/>
      <c r="E27" s="157"/>
      <c r="F27" s="158"/>
    </row>
    <row r="28" spans="1:6" ht="18.75" thickBot="1">
      <c r="A28" s="92"/>
      <c r="B28" s="93"/>
      <c r="C28" s="145">
        <f t="shared" si="0"/>
        <v>0</v>
      </c>
      <c r="D28" s="159"/>
      <c r="E28" s="160"/>
      <c r="F28" s="161"/>
    </row>
    <row r="29" spans="1:6" ht="18.75" thickBot="1">
      <c r="A29" s="80"/>
      <c r="B29" s="162" t="s">
        <v>99</v>
      </c>
      <c r="C29" s="163">
        <f t="shared" si="0"/>
        <v>0</v>
      </c>
      <c r="D29" s="164">
        <f>SUM(D13:D28)</f>
        <v>0</v>
      </c>
      <c r="E29" s="165">
        <f>SUM(E13:E28)</f>
        <v>0</v>
      </c>
      <c r="F29" s="166">
        <f>SUM(F13:F28)</f>
        <v>0</v>
      </c>
    </row>
    <row r="30" spans="1:6" ht="18.75" thickBot="1">
      <c r="A30" s="167">
        <v>722000</v>
      </c>
      <c r="B30" s="162" t="s">
        <v>100</v>
      </c>
      <c r="C30" s="163">
        <f t="shared" si="0"/>
        <v>0</v>
      </c>
      <c r="D30" s="168"/>
      <c r="E30" s="169"/>
      <c r="F30" s="170"/>
    </row>
    <row r="31" spans="1:6" ht="18">
      <c r="A31" s="154">
        <v>741000</v>
      </c>
      <c r="B31" s="144" t="s">
        <v>101</v>
      </c>
      <c r="C31" s="145">
        <f t="shared" si="0"/>
        <v>0</v>
      </c>
      <c r="D31" s="148"/>
      <c r="E31" s="171"/>
      <c r="F31" s="78"/>
    </row>
    <row r="32" spans="1:6" ht="18">
      <c r="A32" s="154">
        <v>742000</v>
      </c>
      <c r="B32" s="144" t="s">
        <v>102</v>
      </c>
      <c r="C32" s="145">
        <f t="shared" si="0"/>
        <v>0</v>
      </c>
      <c r="D32" s="148"/>
      <c r="E32" s="171"/>
      <c r="F32" s="78"/>
    </row>
    <row r="33" spans="1:6" ht="18">
      <c r="A33" s="154">
        <v>743000</v>
      </c>
      <c r="B33" s="144" t="s">
        <v>103</v>
      </c>
      <c r="C33" s="145">
        <f t="shared" si="0"/>
        <v>0</v>
      </c>
      <c r="D33" s="148"/>
      <c r="E33" s="171"/>
      <c r="F33" s="78"/>
    </row>
    <row r="34" spans="1:6" ht="18">
      <c r="A34" s="154">
        <v>744000</v>
      </c>
      <c r="B34" s="144" t="s">
        <v>104</v>
      </c>
      <c r="C34" s="145">
        <f t="shared" si="0"/>
        <v>0</v>
      </c>
      <c r="D34" s="148"/>
      <c r="E34" s="153"/>
      <c r="F34" s="78"/>
    </row>
    <row r="35" spans="1:6" ht="18">
      <c r="A35" s="154">
        <v>745000</v>
      </c>
      <c r="B35" s="144" t="s">
        <v>105</v>
      </c>
      <c r="C35" s="145">
        <f t="shared" si="0"/>
        <v>0</v>
      </c>
      <c r="D35" s="148"/>
      <c r="E35" s="147"/>
      <c r="F35" s="78"/>
    </row>
    <row r="36" spans="1:6" ht="18">
      <c r="A36" s="152">
        <v>748000</v>
      </c>
      <c r="B36" s="144" t="s">
        <v>106</v>
      </c>
      <c r="C36" s="145">
        <f t="shared" si="0"/>
        <v>0</v>
      </c>
      <c r="D36" s="148"/>
      <c r="E36" s="153"/>
      <c r="F36" s="78"/>
    </row>
    <row r="37" spans="1:6" ht="18">
      <c r="A37" s="92"/>
      <c r="B37" s="93"/>
      <c r="C37" s="172">
        <f>F37+E37+D37</f>
        <v>0</v>
      </c>
      <c r="D37" s="159"/>
      <c r="E37" s="173"/>
      <c r="F37" s="161"/>
    </row>
    <row r="38" spans="1:6" ht="18">
      <c r="A38" s="174"/>
      <c r="B38" s="175"/>
      <c r="C38" s="172">
        <f>F38+E38+D38</f>
        <v>0</v>
      </c>
      <c r="D38" s="176"/>
      <c r="E38" s="177"/>
      <c r="F38" s="178"/>
    </row>
    <row r="39" spans="1:6" ht="18">
      <c r="A39" s="152">
        <v>741100</v>
      </c>
      <c r="B39" s="179" t="s">
        <v>107</v>
      </c>
      <c r="C39" s="155">
        <f aca="true" t="shared" si="1" ref="C39:C68">D39+E39+F39</f>
        <v>0</v>
      </c>
      <c r="D39" s="180"/>
      <c r="E39" s="181"/>
      <c r="F39" s="73"/>
    </row>
    <row r="40" spans="1:6" ht="18">
      <c r="A40" s="154">
        <v>742100</v>
      </c>
      <c r="B40" s="144" t="s">
        <v>108</v>
      </c>
      <c r="C40" s="145">
        <f t="shared" si="1"/>
        <v>0</v>
      </c>
      <c r="D40" s="180"/>
      <c r="E40" s="181"/>
      <c r="F40" s="73"/>
    </row>
    <row r="41" spans="1:6" ht="18">
      <c r="A41" s="154">
        <v>743100</v>
      </c>
      <c r="B41" s="144" t="s">
        <v>109</v>
      </c>
      <c r="C41" s="145">
        <f t="shared" si="1"/>
        <v>0</v>
      </c>
      <c r="D41" s="180"/>
      <c r="E41" s="181"/>
      <c r="F41" s="73"/>
    </row>
    <row r="42" spans="1:6" ht="18">
      <c r="A42" s="154">
        <v>744100</v>
      </c>
      <c r="B42" s="144" t="s">
        <v>110</v>
      </c>
      <c r="C42" s="145">
        <f t="shared" si="1"/>
        <v>0</v>
      </c>
      <c r="D42" s="180"/>
      <c r="E42" s="181"/>
      <c r="F42" s="73"/>
    </row>
    <row r="43" spans="1:6" ht="18">
      <c r="A43" s="154">
        <v>745100</v>
      </c>
      <c r="B43" s="144" t="s">
        <v>111</v>
      </c>
      <c r="C43" s="145">
        <f t="shared" si="1"/>
        <v>0</v>
      </c>
      <c r="D43" s="180"/>
      <c r="E43" s="181"/>
      <c r="F43" s="73"/>
    </row>
    <row r="44" spans="1:6" ht="18">
      <c r="A44" s="154">
        <v>748100</v>
      </c>
      <c r="B44" s="144" t="s">
        <v>112</v>
      </c>
      <c r="C44" s="145">
        <f t="shared" si="1"/>
        <v>0</v>
      </c>
      <c r="D44" s="180"/>
      <c r="E44" s="181"/>
      <c r="F44" s="73"/>
    </row>
    <row r="45" spans="1:6" ht="18">
      <c r="A45" s="152"/>
      <c r="B45" s="69"/>
      <c r="C45" s="155">
        <f t="shared" si="1"/>
        <v>0</v>
      </c>
      <c r="D45" s="182"/>
      <c r="E45" s="183"/>
      <c r="F45" s="158"/>
    </row>
    <row r="46" spans="1:6" ht="18.75" thickBot="1">
      <c r="A46" s="174"/>
      <c r="B46" s="175"/>
      <c r="C46" s="145">
        <f t="shared" si="1"/>
        <v>0</v>
      </c>
      <c r="D46" s="184"/>
      <c r="E46" s="185"/>
      <c r="F46" s="178"/>
    </row>
    <row r="47" spans="1:6" ht="18.75" thickBot="1">
      <c r="A47" s="80"/>
      <c r="B47" s="162" t="s">
        <v>113</v>
      </c>
      <c r="C47" s="163">
        <f t="shared" si="1"/>
        <v>0</v>
      </c>
      <c r="D47" s="165">
        <f>SUM(D31:D46)</f>
        <v>0</v>
      </c>
      <c r="E47" s="186">
        <f>SUM(E31:E46)</f>
        <v>0</v>
      </c>
      <c r="F47" s="166">
        <f>SUM(F31:F46)</f>
        <v>0</v>
      </c>
    </row>
    <row r="48" spans="1:6" ht="18">
      <c r="A48" s="68">
        <v>752000</v>
      </c>
      <c r="B48" s="69" t="s">
        <v>114</v>
      </c>
      <c r="C48" s="145">
        <f t="shared" si="1"/>
        <v>0</v>
      </c>
      <c r="D48" s="187"/>
      <c r="E48" s="153"/>
      <c r="F48" s="78"/>
    </row>
    <row r="49" spans="1:6" ht="18">
      <c r="A49" s="74">
        <v>754000</v>
      </c>
      <c r="B49" s="75" t="s">
        <v>115</v>
      </c>
      <c r="C49" s="145">
        <f t="shared" si="1"/>
        <v>0</v>
      </c>
      <c r="D49" s="148"/>
      <c r="E49" s="153"/>
      <c r="F49" s="78"/>
    </row>
    <row r="50" spans="1:6" ht="18">
      <c r="A50" s="74">
        <v>756000</v>
      </c>
      <c r="B50" s="75" t="s">
        <v>49</v>
      </c>
      <c r="C50" s="145">
        <f t="shared" si="1"/>
        <v>0</v>
      </c>
      <c r="D50" s="148"/>
      <c r="E50" s="147"/>
      <c r="F50" s="149"/>
    </row>
    <row r="51" spans="1:6" ht="18">
      <c r="A51" s="74">
        <v>758200</v>
      </c>
      <c r="B51" s="75" t="s">
        <v>116</v>
      </c>
      <c r="C51" s="145">
        <f t="shared" si="1"/>
        <v>0</v>
      </c>
      <c r="D51" s="148"/>
      <c r="E51" s="153"/>
      <c r="F51" s="78"/>
    </row>
    <row r="52" spans="1:6" ht="18">
      <c r="A52" s="68">
        <v>758800</v>
      </c>
      <c r="B52" s="69" t="s">
        <v>117</v>
      </c>
      <c r="C52" s="145">
        <f t="shared" si="1"/>
        <v>0</v>
      </c>
      <c r="D52" s="188"/>
      <c r="E52" s="157"/>
      <c r="F52" s="73"/>
    </row>
    <row r="53" spans="1:6" ht="18">
      <c r="A53" s="92"/>
      <c r="B53" s="93"/>
      <c r="C53" s="145">
        <f t="shared" si="1"/>
        <v>0</v>
      </c>
      <c r="D53" s="159"/>
      <c r="E53" s="173"/>
      <c r="F53" s="161"/>
    </row>
    <row r="54" spans="1:6" ht="18">
      <c r="A54" s="92"/>
      <c r="B54" s="93"/>
      <c r="C54" s="145">
        <f t="shared" si="1"/>
        <v>0</v>
      </c>
      <c r="D54" s="159"/>
      <c r="E54" s="173"/>
      <c r="F54" s="161"/>
    </row>
    <row r="55" spans="1:6" ht="18.75" thickBot="1">
      <c r="A55" s="174"/>
      <c r="B55" s="175"/>
      <c r="C55" s="145">
        <f t="shared" si="1"/>
        <v>0</v>
      </c>
      <c r="D55" s="176"/>
      <c r="E55" s="177"/>
      <c r="F55" s="178"/>
    </row>
    <row r="56" spans="1:6" ht="18.75" thickBot="1">
      <c r="A56" s="80"/>
      <c r="B56" s="81" t="s">
        <v>118</v>
      </c>
      <c r="C56" s="163">
        <f t="shared" si="1"/>
        <v>0</v>
      </c>
      <c r="D56" s="164">
        <f>SUM(D48:D55)</f>
        <v>0</v>
      </c>
      <c r="E56" s="165">
        <f>SUM(E48:E55)</f>
        <v>0</v>
      </c>
      <c r="F56" s="166">
        <f>SUM(F48:F55)</f>
        <v>0</v>
      </c>
    </row>
    <row r="57" spans="1:6" ht="18.75" thickBot="1">
      <c r="A57" s="167">
        <v>768000</v>
      </c>
      <c r="B57" s="81" t="s">
        <v>119</v>
      </c>
      <c r="C57" s="163">
        <f t="shared" si="1"/>
        <v>0</v>
      </c>
      <c r="D57" s="168"/>
      <c r="E57" s="169"/>
      <c r="F57" s="170"/>
    </row>
    <row r="58" spans="1:6" ht="18">
      <c r="A58" s="68">
        <v>771300</v>
      </c>
      <c r="B58" s="69" t="s">
        <v>120</v>
      </c>
      <c r="C58" s="155">
        <f t="shared" si="1"/>
        <v>0</v>
      </c>
      <c r="D58" s="189"/>
      <c r="E58" s="157"/>
      <c r="F58" s="190"/>
    </row>
    <row r="59" spans="1:6" ht="18">
      <c r="A59" s="74">
        <v>771800</v>
      </c>
      <c r="B59" s="75" t="s">
        <v>121</v>
      </c>
      <c r="C59" s="155">
        <f t="shared" si="1"/>
        <v>0</v>
      </c>
      <c r="D59" s="148"/>
      <c r="E59" s="153"/>
      <c r="F59" s="78"/>
    </row>
    <row r="60" spans="1:6" ht="18">
      <c r="A60" s="74">
        <v>775000</v>
      </c>
      <c r="B60" s="75" t="s">
        <v>122</v>
      </c>
      <c r="C60" s="155">
        <f t="shared" si="1"/>
        <v>0</v>
      </c>
      <c r="D60" s="146"/>
      <c r="E60" s="153"/>
      <c r="F60" s="149"/>
    </row>
    <row r="61" spans="1:6" ht="18">
      <c r="A61" s="74">
        <v>777000</v>
      </c>
      <c r="B61" s="75" t="s">
        <v>123</v>
      </c>
      <c r="C61" s="155">
        <f t="shared" si="1"/>
        <v>0</v>
      </c>
      <c r="D61" s="146"/>
      <c r="E61" s="153"/>
      <c r="F61" s="149"/>
    </row>
    <row r="62" spans="1:6" ht="18">
      <c r="A62" s="74">
        <v>778000</v>
      </c>
      <c r="B62" s="75" t="s">
        <v>124</v>
      </c>
      <c r="C62" s="155">
        <f t="shared" si="1"/>
        <v>0</v>
      </c>
      <c r="D62" s="146"/>
      <c r="E62" s="153"/>
      <c r="F62" s="149"/>
    </row>
    <row r="63" spans="1:6" ht="18">
      <c r="A63" s="92"/>
      <c r="B63" s="93"/>
      <c r="C63" s="155">
        <f t="shared" si="1"/>
        <v>0</v>
      </c>
      <c r="D63" s="159"/>
      <c r="E63" s="173"/>
      <c r="F63" s="161"/>
    </row>
    <row r="64" spans="1:6" ht="18.75" thickBot="1">
      <c r="A64" s="174"/>
      <c r="B64" s="175"/>
      <c r="C64" s="155">
        <f t="shared" si="1"/>
        <v>0</v>
      </c>
      <c r="D64" s="176"/>
      <c r="E64" s="177"/>
      <c r="F64" s="178"/>
    </row>
    <row r="65" spans="1:6" ht="18.75" thickBot="1">
      <c r="A65" s="80"/>
      <c r="B65" s="111" t="s">
        <v>125</v>
      </c>
      <c r="C65" s="163">
        <f t="shared" si="1"/>
        <v>0</v>
      </c>
      <c r="D65" s="164">
        <f>SUM(D58:D64)</f>
        <v>0</v>
      </c>
      <c r="E65" s="165">
        <f>SUM(E58:E64)</f>
        <v>0</v>
      </c>
      <c r="F65" s="166">
        <f>SUM(F58:F64)</f>
        <v>0</v>
      </c>
    </row>
    <row r="66" spans="1:6" ht="18">
      <c r="A66" s="68">
        <v>781500</v>
      </c>
      <c r="B66" s="191" t="s">
        <v>126</v>
      </c>
      <c r="C66" s="192">
        <f t="shared" si="1"/>
        <v>0</v>
      </c>
      <c r="D66" s="193"/>
      <c r="E66" s="194"/>
      <c r="F66" s="195"/>
    </row>
    <row r="67" spans="1:6" ht="18.75" thickBot="1">
      <c r="A67" s="68">
        <v>781700</v>
      </c>
      <c r="B67" s="191" t="s">
        <v>127</v>
      </c>
      <c r="C67" s="192">
        <f t="shared" si="1"/>
        <v>0</v>
      </c>
      <c r="D67" s="196"/>
      <c r="E67" s="197"/>
      <c r="F67" s="195"/>
    </row>
    <row r="68" spans="1:6" ht="18.75" thickBot="1">
      <c r="A68" s="167"/>
      <c r="B68" s="111" t="s">
        <v>128</v>
      </c>
      <c r="C68" s="163">
        <f t="shared" si="1"/>
        <v>0</v>
      </c>
      <c r="D68" s="164">
        <f>D66+D67</f>
        <v>0</v>
      </c>
      <c r="E68" s="165">
        <f>E66+E67</f>
        <v>0</v>
      </c>
      <c r="F68" s="166">
        <f>F66+F67</f>
        <v>0</v>
      </c>
    </row>
    <row r="69" spans="1:6" ht="18">
      <c r="A69" s="92"/>
      <c r="B69" s="198"/>
      <c r="C69" s="199"/>
      <c r="D69" s="200"/>
      <c r="E69" s="201"/>
      <c r="F69" s="202"/>
    </row>
    <row r="70" spans="1:6" ht="18.75" thickBot="1">
      <c r="A70" s="92"/>
      <c r="B70" s="198"/>
      <c r="C70" s="199"/>
      <c r="D70" s="200"/>
      <c r="E70" s="201"/>
      <c r="F70" s="202"/>
    </row>
    <row r="71" spans="1:6" ht="18.75" thickBot="1">
      <c r="A71" s="203">
        <v>791000</v>
      </c>
      <c r="B71" s="204" t="s">
        <v>129</v>
      </c>
      <c r="C71" s="205">
        <f>D71+E71+F71</f>
        <v>0</v>
      </c>
      <c r="D71" s="206"/>
      <c r="E71" s="207"/>
      <c r="F71" s="208"/>
    </row>
    <row r="72" spans="1:8" ht="34.5" customHeight="1" thickBot="1" thickTop="1">
      <c r="A72" s="209"/>
      <c r="B72" s="210" t="s">
        <v>130</v>
      </c>
      <c r="C72" s="211">
        <f>D72+E72+F72</f>
        <v>0</v>
      </c>
      <c r="D72" s="212">
        <f>D29+D30+D47+D56+D57+D65+D68+D71</f>
        <v>0</v>
      </c>
      <c r="E72" s="211">
        <f>E29+E30+E47+E56+E57+E65+E68+E71</f>
        <v>0</v>
      </c>
      <c r="F72" s="213">
        <f>F29+F30+F47+F56+F57+F65+F68+F71</f>
        <v>0</v>
      </c>
      <c r="H72" s="14"/>
    </row>
    <row r="73" ht="11.25" thickTop="1"/>
    <row r="74" spans="1:6" ht="10.5">
      <c r="A74" s="11"/>
      <c r="B74" s="11"/>
      <c r="C74" s="11"/>
      <c r="D74" s="11"/>
      <c r="E74" s="11"/>
      <c r="F74" s="11"/>
    </row>
    <row r="75" spans="1:6" ht="10.5">
      <c r="A75" s="11"/>
      <c r="B75" s="11"/>
      <c r="C75" s="11"/>
      <c r="D75" s="11"/>
      <c r="E75" s="11"/>
      <c r="F75" s="11"/>
    </row>
    <row r="76" spans="1:6" ht="10.5">
      <c r="A76" s="11"/>
      <c r="B76" s="11"/>
      <c r="C76" s="11"/>
      <c r="D76" s="11"/>
      <c r="E76" s="11"/>
      <c r="F76" s="11"/>
    </row>
    <row r="77" spans="1:6" ht="10.5">
      <c r="A77" s="11"/>
      <c r="B77" s="11"/>
      <c r="C77" s="11"/>
      <c r="D77" s="11"/>
      <c r="E77" s="11"/>
      <c r="F77" s="11"/>
    </row>
    <row r="78" spans="1:6" ht="10.5">
      <c r="A78" s="11"/>
      <c r="B78" s="11"/>
      <c r="C78" s="11"/>
      <c r="D78" s="11"/>
      <c r="E78" s="11"/>
      <c r="F78" s="11"/>
    </row>
    <row r="79" spans="1:6" ht="10.5">
      <c r="A79" s="11"/>
      <c r="B79" s="11"/>
      <c r="C79" s="11"/>
      <c r="D79" s="11"/>
      <c r="E79" s="11"/>
      <c r="F79" s="11"/>
    </row>
    <row r="80" spans="1:6" ht="10.5">
      <c r="A80" s="11"/>
      <c r="B80" s="11"/>
      <c r="C80" s="11"/>
      <c r="D80" s="11"/>
      <c r="E80" s="11"/>
      <c r="F80" s="11"/>
    </row>
    <row r="81" spans="1:6" ht="10.5">
      <c r="A81" s="11"/>
      <c r="B81" s="11"/>
      <c r="C81" s="11"/>
      <c r="D81" s="11"/>
      <c r="E81" s="11"/>
      <c r="F81" s="11"/>
    </row>
    <row r="82" spans="1:6" ht="10.5">
      <c r="A82" s="11"/>
      <c r="B82" s="11"/>
      <c r="C82" s="11"/>
      <c r="D82" s="11"/>
      <c r="E82" s="11"/>
      <c r="F82" s="11"/>
    </row>
    <row r="83" spans="1:6" ht="10.5">
      <c r="A83" s="11"/>
      <c r="B83" s="11"/>
      <c r="C83" s="11"/>
      <c r="D83" s="11"/>
      <c r="E83" s="11"/>
      <c r="F83" s="11"/>
    </row>
    <row r="84" spans="1:6" ht="10.5">
      <c r="A84" s="11"/>
      <c r="B84" s="11"/>
      <c r="C84" s="11"/>
      <c r="D84" s="11"/>
      <c r="E84" s="11"/>
      <c r="F84" s="11"/>
    </row>
    <row r="85" spans="1:6" ht="10.5">
      <c r="A85" s="11"/>
      <c r="B85" s="11"/>
      <c r="C85" s="11"/>
      <c r="D85" s="11"/>
      <c r="E85" s="11"/>
      <c r="F85" s="11"/>
    </row>
    <row r="86" spans="1:6" ht="10.5">
      <c r="A86" s="11"/>
      <c r="B86" s="11"/>
      <c r="C86" s="11"/>
      <c r="D86" s="11"/>
      <c r="E86" s="11"/>
      <c r="F86" s="11"/>
    </row>
    <row r="87" spans="1:6" ht="10.5">
      <c r="A87" s="11"/>
      <c r="B87" s="11"/>
      <c r="C87" s="11"/>
      <c r="D87" s="11"/>
      <c r="E87" s="11"/>
      <c r="F87" s="11"/>
    </row>
    <row r="88" spans="1:6" ht="10.5">
      <c r="A88" s="11"/>
      <c r="B88" s="11"/>
      <c r="C88" s="11"/>
      <c r="D88" s="11"/>
      <c r="E88" s="11"/>
      <c r="F88" s="11"/>
    </row>
    <row r="89" spans="1:6" ht="10.5">
      <c r="A89" s="11"/>
      <c r="B89" s="11"/>
      <c r="C89" s="11"/>
      <c r="D89" s="11"/>
      <c r="E89" s="11"/>
      <c r="F89" s="11"/>
    </row>
    <row r="90" spans="1:6" ht="34.5" customHeight="1">
      <c r="A90" s="11"/>
      <c r="B90" s="11"/>
      <c r="C90" s="11"/>
      <c r="D90" s="11"/>
      <c r="E90" s="11"/>
      <c r="F90" s="11"/>
    </row>
    <row r="91" spans="1:6" ht="10.5">
      <c r="A91" s="11"/>
      <c r="B91" s="11"/>
      <c r="C91" s="11"/>
      <c r="D91" s="11"/>
      <c r="E91" s="11"/>
      <c r="F91" s="11"/>
    </row>
    <row r="92" spans="1:6" ht="10.5">
      <c r="A92" s="11"/>
      <c r="B92" s="11"/>
      <c r="C92" s="11"/>
      <c r="D92" s="11"/>
      <c r="E92" s="11"/>
      <c r="F92" s="11"/>
    </row>
    <row r="93" spans="1:6" ht="10.5">
      <c r="A93" s="11"/>
      <c r="B93" s="11"/>
      <c r="C93" s="11"/>
      <c r="D93" s="11"/>
      <c r="E93" s="11"/>
      <c r="F93" s="11"/>
    </row>
    <row r="94" spans="1:6" ht="10.5">
      <c r="A94" s="11"/>
      <c r="B94" s="11"/>
      <c r="C94" s="11"/>
      <c r="D94" s="11"/>
      <c r="E94" s="11"/>
      <c r="F94" s="11"/>
    </row>
    <row r="95" spans="1:6" ht="10.5">
      <c r="A95" s="11"/>
      <c r="B95" s="11"/>
      <c r="C95" s="11"/>
      <c r="D95" s="11"/>
      <c r="E95" s="11"/>
      <c r="F95" s="11"/>
    </row>
    <row r="96" spans="1:6" ht="10.5">
      <c r="A96" s="11"/>
      <c r="B96" s="11"/>
      <c r="C96" s="11"/>
      <c r="D96" s="11"/>
      <c r="E96" s="11"/>
      <c r="F96" s="11"/>
    </row>
    <row r="97" spans="1:6" ht="10.5">
      <c r="A97" s="11"/>
      <c r="B97" s="11"/>
      <c r="C97" s="11"/>
      <c r="D97" s="11"/>
      <c r="E97" s="11"/>
      <c r="F97" s="11"/>
    </row>
  </sheetData>
  <sheetProtection password="CD69" sheet="1"/>
  <mergeCells count="7">
    <mergeCell ref="A1:B1"/>
    <mergeCell ref="B11:B12"/>
    <mergeCell ref="D3:F3"/>
    <mergeCell ref="D4:F4"/>
    <mergeCell ref="D5:F5"/>
    <mergeCell ref="D7:F7"/>
    <mergeCell ref="D6:F6"/>
  </mergeCells>
  <conditionalFormatting sqref="D8">
    <cfRule type="cellIs" priority="3" dxfId="0" operator="equal" stopIfTrue="1">
      <formula>0</formula>
    </cfRule>
  </conditionalFormatting>
  <conditionalFormatting sqref="D3:F3">
    <cfRule type="containsText" priority="2" dxfId="2" operator="containsText" stopIfTrue="1" text="merci de selectionner votre n° de dossier SIAS">
      <formula>NOT(ISERROR(SEARCH("merci de selectionner votre n° de dossier SIAS",D3)))</formula>
    </cfRule>
  </conditionalFormatting>
  <conditionalFormatting sqref="D4:F7">
    <cfRule type="cellIs" priority="1" dxfId="0" operator="equal" stopIfTrue="1">
      <formula>0</formula>
    </cfRule>
  </conditionalFormatting>
  <dataValidations count="1">
    <dataValidation type="list" showInputMessage="1" showErrorMessage="1" promptTitle="Numéro de dossier SIAS" prompt="Veuillez sélectionner l'élément de la liste déroulante qui correspond au numéro de dossier qui vous a été transmis." errorTitle="Erreur de saisie" error="Le numéro de dossier SIAS que vous avez saisi est inconnu.&#10;Veuillez choisir dans la lsite déroulante lélément qui correspond au numéro de dossier qui vous a été transmis." sqref="D3">
      <formula1>NUMDOSSIER</formula1>
    </dataValidation>
  </dataValidations>
  <printOptions horizontalCentered="1" verticalCentered="1"/>
  <pageMargins left="0.3937007874015748" right="0.3937007874015748" top="0.5905511811023623" bottom="0.5905511811023623" header="0.31496062992125984" footer="0.31496062992125984"/>
  <pageSetup fitToHeight="1" fitToWidth="1" horizontalDpi="600" verticalDpi="600" orientation="portrait" paperSize="9" scale="47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tabColor rgb="FF7030A0"/>
  </sheetPr>
  <dimension ref="A1:R179"/>
  <sheetViews>
    <sheetView showGridLines="0" zoomScale="75" zoomScaleNormal="75" zoomScalePageLayoutView="0" workbookViewId="0" topLeftCell="A1">
      <selection activeCell="Z59" sqref="Z59"/>
    </sheetView>
  </sheetViews>
  <sheetFormatPr defaultColWidth="10.28125" defaultRowHeight="12.75"/>
  <cols>
    <col min="1" max="2" width="25.7109375" style="12" customWidth="1"/>
    <col min="3" max="8" width="10.28125" style="12" customWidth="1"/>
    <col min="9" max="9" width="25.7109375" style="12" customWidth="1"/>
    <col min="10" max="10" width="12.7109375" style="12" customWidth="1"/>
    <col min="11" max="13" width="13.28125" style="12" customWidth="1"/>
    <col min="14" max="14" width="14.57421875" style="12" customWidth="1"/>
    <col min="15" max="18" width="13.28125" style="12" customWidth="1"/>
    <col min="19" max="16384" width="10.28125" style="23" customWidth="1"/>
  </cols>
  <sheetData>
    <row r="1" spans="1:18" ht="18">
      <c r="A1" s="215" t="s">
        <v>321</v>
      </c>
      <c r="B1" s="216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8"/>
      <c r="Q1" s="218"/>
      <c r="R1" s="219"/>
    </row>
    <row r="2" spans="1:18" ht="36" customHeight="1">
      <c r="A2" s="220"/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21"/>
      <c r="Q2" s="221"/>
      <c r="R2" s="221"/>
    </row>
    <row r="3" spans="1:18" ht="36" customHeight="1">
      <c r="A3" s="222" t="str">
        <f>PRODUITS!C3</f>
        <v>N° sias :</v>
      </c>
      <c r="B3" s="543" t="str">
        <f>PRODUITS!D3</f>
        <v>merci de selectionner votre n° de dossier SIAS</v>
      </c>
      <c r="C3" s="544"/>
      <c r="D3" s="544"/>
      <c r="E3" s="545"/>
      <c r="F3" s="217"/>
      <c r="G3" s="217"/>
      <c r="H3" s="217"/>
      <c r="I3" s="217"/>
      <c r="J3" s="217"/>
      <c r="K3" s="217"/>
      <c r="L3" s="217"/>
      <c r="M3" s="217"/>
      <c r="N3" s="217"/>
      <c r="O3" s="217"/>
      <c r="P3" s="221"/>
      <c r="Q3" s="221"/>
      <c r="R3" s="221"/>
    </row>
    <row r="4" spans="1:18" ht="36" customHeight="1">
      <c r="A4" s="222" t="str">
        <f>PRODUITS!C4</f>
        <v>Equipement :</v>
      </c>
      <c r="B4" s="546">
        <f>PRODUITS!D4</f>
        <v>0</v>
      </c>
      <c r="C4" s="546"/>
      <c r="D4" s="546"/>
      <c r="E4" s="546"/>
      <c r="F4" s="217"/>
      <c r="G4" s="217"/>
      <c r="H4" s="217"/>
      <c r="I4" s="217"/>
      <c r="J4" s="217"/>
      <c r="K4" s="217"/>
      <c r="L4" s="217"/>
      <c r="M4" s="217"/>
      <c r="N4" s="217"/>
      <c r="O4" s="217"/>
      <c r="P4" s="221"/>
      <c r="Q4" s="221"/>
      <c r="R4" s="221"/>
    </row>
    <row r="5" spans="1:18" ht="36" customHeight="1">
      <c r="A5" s="222" t="str">
        <f>PRODUITS!C5</f>
        <v>Ville :</v>
      </c>
      <c r="B5" s="546">
        <f>PRODUITS!D5</f>
        <v>0</v>
      </c>
      <c r="C5" s="546"/>
      <c r="D5" s="546"/>
      <c r="E5" s="546"/>
      <c r="F5" s="217"/>
      <c r="G5" s="217"/>
      <c r="H5" s="217"/>
      <c r="I5" s="217"/>
      <c r="J5" s="217"/>
      <c r="K5" s="217"/>
      <c r="L5" s="217"/>
      <c r="M5" s="217"/>
      <c r="N5" s="217"/>
      <c r="O5" s="217"/>
      <c r="P5" s="221"/>
      <c r="Q5" s="221"/>
      <c r="R5" s="221"/>
    </row>
    <row r="6" spans="1:18" ht="36" customHeight="1">
      <c r="A6" s="222" t="s">
        <v>238</v>
      </c>
      <c r="B6" s="546">
        <f>PRODUITS!D6</f>
        <v>0</v>
      </c>
      <c r="C6" s="546"/>
      <c r="D6" s="546"/>
      <c r="E6" s="546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21"/>
      <c r="Q6" s="221"/>
      <c r="R6" s="221"/>
    </row>
    <row r="7" spans="1:18" ht="36" customHeight="1">
      <c r="A7" s="222" t="str">
        <f>PRODUITS!C7</f>
        <v>Gestionnaire :</v>
      </c>
      <c r="B7" s="546">
        <f>PRODUITS!D7</f>
        <v>0</v>
      </c>
      <c r="C7" s="546"/>
      <c r="D7" s="546"/>
      <c r="E7" s="546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21"/>
      <c r="Q7" s="221"/>
      <c r="R7" s="221"/>
    </row>
    <row r="8" spans="1:18" ht="36" customHeight="1">
      <c r="A8" s="222" t="s">
        <v>243</v>
      </c>
      <c r="B8" s="222" t="s">
        <v>244</v>
      </c>
      <c r="C8" s="222"/>
      <c r="D8" s="223"/>
      <c r="E8" s="223"/>
      <c r="F8" s="217"/>
      <c r="G8" s="217"/>
      <c r="H8" s="217"/>
      <c r="I8" s="217"/>
      <c r="J8" s="217"/>
      <c r="K8" s="217"/>
      <c r="L8" s="217"/>
      <c r="M8" s="217"/>
      <c r="N8" s="217"/>
      <c r="O8" s="217"/>
      <c r="P8" s="221"/>
      <c r="Q8" s="221"/>
      <c r="R8" s="221"/>
    </row>
    <row r="9" spans="1:18" s="214" customFormat="1" ht="30">
      <c r="A9" s="224" t="s">
        <v>131</v>
      </c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</row>
    <row r="10" spans="1:18" ht="30.75" thickBot="1">
      <c r="A10" s="225"/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</row>
    <row r="11" spans="1:18" ht="15.75" thickBot="1">
      <c r="A11" s="217"/>
      <c r="B11" s="217"/>
      <c r="C11" s="217"/>
      <c r="D11" s="217"/>
      <c r="E11" s="217"/>
      <c r="F11" s="217"/>
      <c r="G11" s="217"/>
      <c r="H11" s="217"/>
      <c r="I11" s="217"/>
      <c r="J11" s="217"/>
      <c r="K11" s="226" t="s">
        <v>132</v>
      </c>
      <c r="L11" s="227"/>
      <c r="M11" s="227"/>
      <c r="N11" s="227"/>
      <c r="O11" s="227"/>
      <c r="P11" s="227"/>
      <c r="Q11" s="227"/>
      <c r="R11" s="228"/>
    </row>
    <row r="12" spans="1:18" ht="45.75" thickBot="1">
      <c r="A12" s="229" t="s">
        <v>133</v>
      </c>
      <c r="B12" s="229" t="s">
        <v>134</v>
      </c>
      <c r="C12" s="229" t="s">
        <v>135</v>
      </c>
      <c r="D12" s="230" t="s">
        <v>136</v>
      </c>
      <c r="E12" s="231"/>
      <c r="F12" s="229" t="s">
        <v>137</v>
      </c>
      <c r="G12" s="230" t="s">
        <v>138</v>
      </c>
      <c r="H12" s="231"/>
      <c r="I12" s="231" t="s">
        <v>139</v>
      </c>
      <c r="J12" s="229" t="s">
        <v>140</v>
      </c>
      <c r="K12" s="229" t="s">
        <v>82</v>
      </c>
      <c r="L12" s="229" t="s">
        <v>83</v>
      </c>
      <c r="M12" s="229" t="s">
        <v>141</v>
      </c>
      <c r="N12" s="229" t="s">
        <v>142</v>
      </c>
      <c r="O12" s="229" t="s">
        <v>143</v>
      </c>
      <c r="P12" s="229" t="s">
        <v>144</v>
      </c>
      <c r="Q12" s="229" t="s">
        <v>145</v>
      </c>
      <c r="R12" s="229" t="s">
        <v>146</v>
      </c>
    </row>
    <row r="13" spans="1:18" ht="57.75" customHeight="1" thickBot="1">
      <c r="A13" s="232" t="s">
        <v>147</v>
      </c>
      <c r="B13" s="233"/>
      <c r="C13" s="234"/>
      <c r="D13" s="235" t="s">
        <v>148</v>
      </c>
      <c r="E13" s="235" t="s">
        <v>149</v>
      </c>
      <c r="F13" s="234"/>
      <c r="G13" s="235" t="s">
        <v>150</v>
      </c>
      <c r="H13" s="235" t="s">
        <v>151</v>
      </c>
      <c r="I13" s="235"/>
      <c r="J13" s="236">
        <f>SUM(J14:J28)</f>
        <v>0</v>
      </c>
      <c r="K13" s="237"/>
      <c r="L13" s="238"/>
      <c r="M13" s="237"/>
      <c r="N13" s="237"/>
      <c r="O13" s="237"/>
      <c r="P13" s="237"/>
      <c r="Q13" s="237"/>
      <c r="R13" s="237"/>
    </row>
    <row r="14" spans="1:18" ht="15">
      <c r="A14" s="239"/>
      <c r="B14" s="239"/>
      <c r="C14" s="240"/>
      <c r="D14" s="240"/>
      <c r="E14" s="240"/>
      <c r="F14" s="240"/>
      <c r="G14" s="241"/>
      <c r="H14" s="241"/>
      <c r="I14" s="241"/>
      <c r="J14" s="242"/>
      <c r="K14" s="243"/>
      <c r="L14" s="244"/>
      <c r="M14" s="245"/>
      <c r="N14" s="246"/>
      <c r="O14" s="246"/>
      <c r="P14" s="246"/>
      <c r="Q14" s="246"/>
      <c r="R14" s="246"/>
    </row>
    <row r="15" spans="1:18" ht="15">
      <c r="A15" s="247"/>
      <c r="B15" s="247"/>
      <c r="C15" s="248"/>
      <c r="D15" s="248"/>
      <c r="E15" s="248"/>
      <c r="F15" s="248"/>
      <c r="G15" s="247"/>
      <c r="H15" s="247"/>
      <c r="I15" s="247"/>
      <c r="J15" s="249"/>
      <c r="K15" s="250"/>
      <c r="L15" s="251"/>
      <c r="M15" s="252"/>
      <c r="N15" s="253"/>
      <c r="O15" s="253"/>
      <c r="P15" s="253"/>
      <c r="Q15" s="253"/>
      <c r="R15" s="253"/>
    </row>
    <row r="16" spans="1:18" ht="15">
      <c r="A16" s="247"/>
      <c r="B16" s="247"/>
      <c r="C16" s="248"/>
      <c r="D16" s="248"/>
      <c r="E16" s="248"/>
      <c r="F16" s="248"/>
      <c r="G16" s="247"/>
      <c r="H16" s="247"/>
      <c r="I16" s="247"/>
      <c r="J16" s="249"/>
      <c r="K16" s="250"/>
      <c r="L16" s="251"/>
      <c r="M16" s="252"/>
      <c r="N16" s="253"/>
      <c r="O16" s="253"/>
      <c r="P16" s="253"/>
      <c r="Q16" s="253"/>
      <c r="R16" s="253"/>
    </row>
    <row r="17" spans="1:18" ht="15">
      <c r="A17" s="247"/>
      <c r="B17" s="247"/>
      <c r="C17" s="248"/>
      <c r="D17" s="248"/>
      <c r="E17" s="248"/>
      <c r="F17" s="248"/>
      <c r="G17" s="247"/>
      <c r="H17" s="247"/>
      <c r="I17" s="247"/>
      <c r="J17" s="249"/>
      <c r="K17" s="250"/>
      <c r="L17" s="251"/>
      <c r="M17" s="252"/>
      <c r="N17" s="253"/>
      <c r="O17" s="253"/>
      <c r="P17" s="253"/>
      <c r="Q17" s="253"/>
      <c r="R17" s="253"/>
    </row>
    <row r="18" spans="1:18" ht="15">
      <c r="A18" s="247"/>
      <c r="B18" s="247"/>
      <c r="C18" s="248"/>
      <c r="D18" s="248"/>
      <c r="E18" s="248"/>
      <c r="F18" s="248"/>
      <c r="G18" s="247"/>
      <c r="H18" s="247"/>
      <c r="I18" s="247"/>
      <c r="J18" s="249"/>
      <c r="K18" s="250"/>
      <c r="L18" s="251"/>
      <c r="M18" s="252"/>
      <c r="N18" s="253"/>
      <c r="O18" s="253"/>
      <c r="P18" s="253"/>
      <c r="Q18" s="253"/>
      <c r="R18" s="253"/>
    </row>
    <row r="19" spans="1:18" ht="15">
      <c r="A19" s="247"/>
      <c r="B19" s="247"/>
      <c r="C19" s="248"/>
      <c r="D19" s="248"/>
      <c r="E19" s="248"/>
      <c r="F19" s="248"/>
      <c r="G19" s="247"/>
      <c r="H19" s="247"/>
      <c r="I19" s="247"/>
      <c r="J19" s="249"/>
      <c r="K19" s="250"/>
      <c r="L19" s="251"/>
      <c r="M19" s="252"/>
      <c r="N19" s="253"/>
      <c r="O19" s="253"/>
      <c r="P19" s="253"/>
      <c r="Q19" s="253"/>
      <c r="R19" s="253"/>
    </row>
    <row r="20" spans="1:18" ht="15">
      <c r="A20" s="247"/>
      <c r="B20" s="247"/>
      <c r="C20" s="248"/>
      <c r="D20" s="248"/>
      <c r="E20" s="248"/>
      <c r="F20" s="248"/>
      <c r="G20" s="247"/>
      <c r="H20" s="247"/>
      <c r="I20" s="247"/>
      <c r="J20" s="249"/>
      <c r="K20" s="250"/>
      <c r="L20" s="251"/>
      <c r="M20" s="252"/>
      <c r="N20" s="253"/>
      <c r="O20" s="253"/>
      <c r="P20" s="253"/>
      <c r="Q20" s="253"/>
      <c r="R20" s="253"/>
    </row>
    <row r="21" spans="1:18" ht="15">
      <c r="A21" s="247"/>
      <c r="B21" s="247"/>
      <c r="C21" s="248"/>
      <c r="D21" s="248"/>
      <c r="E21" s="248"/>
      <c r="F21" s="248"/>
      <c r="G21" s="247"/>
      <c r="H21" s="247"/>
      <c r="I21" s="247"/>
      <c r="J21" s="249"/>
      <c r="K21" s="250"/>
      <c r="L21" s="251"/>
      <c r="M21" s="252"/>
      <c r="N21" s="253"/>
      <c r="O21" s="253"/>
      <c r="P21" s="253"/>
      <c r="Q21" s="253"/>
      <c r="R21" s="253"/>
    </row>
    <row r="22" spans="1:18" ht="15">
      <c r="A22" s="247"/>
      <c r="B22" s="247"/>
      <c r="C22" s="248"/>
      <c r="D22" s="248"/>
      <c r="E22" s="248"/>
      <c r="F22" s="248"/>
      <c r="G22" s="247"/>
      <c r="H22" s="247"/>
      <c r="I22" s="247"/>
      <c r="J22" s="249"/>
      <c r="K22" s="250"/>
      <c r="L22" s="251"/>
      <c r="M22" s="252"/>
      <c r="N22" s="253"/>
      <c r="O22" s="253"/>
      <c r="P22" s="253"/>
      <c r="Q22" s="253"/>
      <c r="R22" s="253"/>
    </row>
    <row r="23" spans="1:18" ht="15">
      <c r="A23" s="247"/>
      <c r="B23" s="247"/>
      <c r="C23" s="248"/>
      <c r="D23" s="248"/>
      <c r="E23" s="248"/>
      <c r="F23" s="248"/>
      <c r="G23" s="247"/>
      <c r="H23" s="247"/>
      <c r="I23" s="247"/>
      <c r="J23" s="249"/>
      <c r="K23" s="250"/>
      <c r="L23" s="251"/>
      <c r="M23" s="252"/>
      <c r="N23" s="253"/>
      <c r="O23" s="253"/>
      <c r="P23" s="253"/>
      <c r="Q23" s="253"/>
      <c r="R23" s="253"/>
    </row>
    <row r="24" spans="1:18" ht="15">
      <c r="A24" s="247"/>
      <c r="B24" s="247"/>
      <c r="C24" s="248"/>
      <c r="D24" s="248"/>
      <c r="E24" s="248"/>
      <c r="F24" s="248"/>
      <c r="G24" s="247"/>
      <c r="H24" s="247"/>
      <c r="I24" s="247"/>
      <c r="J24" s="249"/>
      <c r="K24" s="250"/>
      <c r="L24" s="251"/>
      <c r="M24" s="252"/>
      <c r="N24" s="253"/>
      <c r="O24" s="253"/>
      <c r="P24" s="253"/>
      <c r="Q24" s="253"/>
      <c r="R24" s="253"/>
    </row>
    <row r="25" spans="1:18" ht="15">
      <c r="A25" s="247"/>
      <c r="B25" s="247"/>
      <c r="C25" s="248"/>
      <c r="D25" s="248"/>
      <c r="E25" s="248"/>
      <c r="F25" s="248"/>
      <c r="G25" s="247"/>
      <c r="H25" s="247"/>
      <c r="I25" s="247"/>
      <c r="J25" s="249"/>
      <c r="K25" s="250"/>
      <c r="L25" s="251"/>
      <c r="M25" s="252"/>
      <c r="N25" s="253"/>
      <c r="O25" s="253"/>
      <c r="P25" s="253"/>
      <c r="Q25" s="253"/>
      <c r="R25" s="253"/>
    </row>
    <row r="26" spans="1:18" ht="15">
      <c r="A26" s="247"/>
      <c r="B26" s="247"/>
      <c r="C26" s="248"/>
      <c r="D26" s="248"/>
      <c r="E26" s="248"/>
      <c r="F26" s="248"/>
      <c r="G26" s="247"/>
      <c r="H26" s="247"/>
      <c r="I26" s="247"/>
      <c r="J26" s="249"/>
      <c r="K26" s="250"/>
      <c r="L26" s="251"/>
      <c r="M26" s="252"/>
      <c r="N26" s="253"/>
      <c r="O26" s="253"/>
      <c r="P26" s="253"/>
      <c r="Q26" s="253"/>
      <c r="R26" s="253"/>
    </row>
    <row r="27" spans="1:18" ht="15">
      <c r="A27" s="247"/>
      <c r="B27" s="247"/>
      <c r="C27" s="248"/>
      <c r="D27" s="248"/>
      <c r="E27" s="248"/>
      <c r="F27" s="248"/>
      <c r="G27" s="247"/>
      <c r="H27" s="247"/>
      <c r="I27" s="247"/>
      <c r="J27" s="249"/>
      <c r="K27" s="250"/>
      <c r="L27" s="251"/>
      <c r="M27" s="252"/>
      <c r="N27" s="253"/>
      <c r="O27" s="253"/>
      <c r="P27" s="253"/>
      <c r="Q27" s="253"/>
      <c r="R27" s="253"/>
    </row>
    <row r="28" spans="1:18" ht="15.75" thickBot="1">
      <c r="A28" s="254"/>
      <c r="B28" s="254"/>
      <c r="C28" s="255"/>
      <c r="D28" s="255"/>
      <c r="E28" s="255"/>
      <c r="F28" s="255"/>
      <c r="G28" s="254"/>
      <c r="H28" s="254"/>
      <c r="I28" s="254"/>
      <c r="J28" s="256"/>
      <c r="K28" s="257"/>
      <c r="L28" s="258"/>
      <c r="M28" s="259"/>
      <c r="N28" s="260"/>
      <c r="O28" s="260"/>
      <c r="P28" s="260"/>
      <c r="Q28" s="260"/>
      <c r="R28" s="260"/>
    </row>
    <row r="29" spans="1:18" ht="24.75" customHeight="1" thickBot="1">
      <c r="A29" s="261" t="s">
        <v>152</v>
      </c>
      <c r="B29" s="233"/>
      <c r="C29" s="235"/>
      <c r="D29" s="235"/>
      <c r="E29" s="235"/>
      <c r="F29" s="235"/>
      <c r="G29" s="234"/>
      <c r="H29" s="234"/>
      <c r="I29" s="234"/>
      <c r="J29" s="236">
        <f>SUM(J30:J44)</f>
        <v>0</v>
      </c>
      <c r="K29" s="237"/>
      <c r="L29" s="262"/>
      <c r="M29" s="237"/>
      <c r="N29" s="237"/>
      <c r="O29" s="237"/>
      <c r="P29" s="237"/>
      <c r="Q29" s="237"/>
      <c r="R29" s="237"/>
    </row>
    <row r="30" spans="1:18" ht="15">
      <c r="A30" s="239"/>
      <c r="B30" s="239"/>
      <c r="C30" s="240"/>
      <c r="D30" s="240"/>
      <c r="E30" s="240"/>
      <c r="F30" s="240"/>
      <c r="G30" s="239"/>
      <c r="H30" s="239"/>
      <c r="I30" s="239"/>
      <c r="J30" s="242"/>
      <c r="K30" s="246"/>
      <c r="L30" s="263"/>
      <c r="M30" s="246"/>
      <c r="N30" s="246"/>
      <c r="O30" s="246"/>
      <c r="P30" s="246"/>
      <c r="Q30" s="246"/>
      <c r="R30" s="246"/>
    </row>
    <row r="31" spans="1:18" ht="15">
      <c r="A31" s="264"/>
      <c r="B31" s="264"/>
      <c r="C31" s="265"/>
      <c r="D31" s="265"/>
      <c r="E31" s="265"/>
      <c r="F31" s="265"/>
      <c r="G31" s="264"/>
      <c r="H31" s="264"/>
      <c r="I31" s="264"/>
      <c r="J31" s="266"/>
      <c r="K31" s="267"/>
      <c r="L31" s="268"/>
      <c r="M31" s="267"/>
      <c r="N31" s="267"/>
      <c r="O31" s="267"/>
      <c r="P31" s="267"/>
      <c r="Q31" s="267"/>
      <c r="R31" s="267"/>
    </row>
    <row r="32" spans="1:18" ht="15">
      <c r="A32" s="264"/>
      <c r="B32" s="264"/>
      <c r="C32" s="265"/>
      <c r="D32" s="265"/>
      <c r="E32" s="265"/>
      <c r="F32" s="265"/>
      <c r="G32" s="264"/>
      <c r="H32" s="264"/>
      <c r="I32" s="264"/>
      <c r="J32" s="266"/>
      <c r="K32" s="267"/>
      <c r="L32" s="268"/>
      <c r="M32" s="267"/>
      <c r="N32" s="267"/>
      <c r="O32" s="267"/>
      <c r="P32" s="267"/>
      <c r="Q32" s="267"/>
      <c r="R32" s="267"/>
    </row>
    <row r="33" spans="1:18" ht="15">
      <c r="A33" s="264"/>
      <c r="B33" s="264"/>
      <c r="C33" s="265"/>
      <c r="D33" s="265"/>
      <c r="E33" s="265"/>
      <c r="F33" s="265"/>
      <c r="G33" s="264"/>
      <c r="H33" s="264"/>
      <c r="I33" s="264"/>
      <c r="J33" s="266"/>
      <c r="K33" s="267"/>
      <c r="L33" s="268"/>
      <c r="M33" s="267"/>
      <c r="N33" s="267"/>
      <c r="O33" s="267"/>
      <c r="P33" s="267"/>
      <c r="Q33" s="267"/>
      <c r="R33" s="267"/>
    </row>
    <row r="34" spans="1:18" ht="15">
      <c r="A34" s="264"/>
      <c r="B34" s="264"/>
      <c r="C34" s="265"/>
      <c r="D34" s="265"/>
      <c r="E34" s="265"/>
      <c r="F34" s="265"/>
      <c r="G34" s="264"/>
      <c r="H34" s="264"/>
      <c r="I34" s="264"/>
      <c r="J34" s="266"/>
      <c r="K34" s="267"/>
      <c r="L34" s="268"/>
      <c r="M34" s="267"/>
      <c r="N34" s="267"/>
      <c r="O34" s="267"/>
      <c r="P34" s="267"/>
      <c r="Q34" s="267"/>
      <c r="R34" s="267"/>
    </row>
    <row r="35" spans="1:18" ht="15">
      <c r="A35" s="264"/>
      <c r="B35" s="264"/>
      <c r="C35" s="265"/>
      <c r="D35" s="265"/>
      <c r="E35" s="265"/>
      <c r="F35" s="265"/>
      <c r="G35" s="264"/>
      <c r="H35" s="264"/>
      <c r="I35" s="264"/>
      <c r="J35" s="266"/>
      <c r="K35" s="267"/>
      <c r="L35" s="268"/>
      <c r="M35" s="267"/>
      <c r="N35" s="267"/>
      <c r="O35" s="267"/>
      <c r="P35" s="267"/>
      <c r="Q35" s="267"/>
      <c r="R35" s="267"/>
    </row>
    <row r="36" spans="1:18" ht="15">
      <c r="A36" s="264"/>
      <c r="B36" s="264"/>
      <c r="C36" s="265"/>
      <c r="D36" s="265"/>
      <c r="E36" s="265"/>
      <c r="F36" s="265"/>
      <c r="G36" s="264"/>
      <c r="H36" s="264"/>
      <c r="I36" s="264"/>
      <c r="J36" s="266"/>
      <c r="K36" s="267"/>
      <c r="L36" s="268"/>
      <c r="M36" s="267"/>
      <c r="N36" s="267"/>
      <c r="O36" s="267"/>
      <c r="P36" s="267"/>
      <c r="Q36" s="267"/>
      <c r="R36" s="267"/>
    </row>
    <row r="37" spans="1:18" ht="15">
      <c r="A37" s="264"/>
      <c r="B37" s="264"/>
      <c r="C37" s="265"/>
      <c r="D37" s="265"/>
      <c r="E37" s="265"/>
      <c r="F37" s="265"/>
      <c r="G37" s="264"/>
      <c r="H37" s="264"/>
      <c r="I37" s="264"/>
      <c r="J37" s="266"/>
      <c r="K37" s="267"/>
      <c r="L37" s="268"/>
      <c r="M37" s="267"/>
      <c r="N37" s="267"/>
      <c r="O37" s="267"/>
      <c r="P37" s="267"/>
      <c r="Q37" s="267"/>
      <c r="R37" s="267"/>
    </row>
    <row r="38" spans="1:18" ht="15">
      <c r="A38" s="264"/>
      <c r="B38" s="264"/>
      <c r="C38" s="265"/>
      <c r="D38" s="265"/>
      <c r="E38" s="265"/>
      <c r="F38" s="265"/>
      <c r="G38" s="264"/>
      <c r="H38" s="264"/>
      <c r="I38" s="264"/>
      <c r="J38" s="266"/>
      <c r="K38" s="267"/>
      <c r="L38" s="268"/>
      <c r="M38" s="267"/>
      <c r="N38" s="267"/>
      <c r="O38" s="267"/>
      <c r="P38" s="267"/>
      <c r="Q38" s="267"/>
      <c r="R38" s="267"/>
    </row>
    <row r="39" spans="1:18" ht="15">
      <c r="A39" s="264"/>
      <c r="B39" s="264"/>
      <c r="C39" s="265"/>
      <c r="D39" s="265"/>
      <c r="E39" s="265"/>
      <c r="F39" s="265"/>
      <c r="G39" s="264"/>
      <c r="H39" s="264"/>
      <c r="I39" s="264"/>
      <c r="J39" s="266"/>
      <c r="K39" s="267"/>
      <c r="L39" s="268"/>
      <c r="M39" s="267"/>
      <c r="N39" s="267"/>
      <c r="O39" s="267"/>
      <c r="P39" s="267"/>
      <c r="Q39" s="267"/>
      <c r="R39" s="267"/>
    </row>
    <row r="40" spans="1:18" ht="15">
      <c r="A40" s="247"/>
      <c r="B40" s="247"/>
      <c r="C40" s="248"/>
      <c r="D40" s="248"/>
      <c r="E40" s="248"/>
      <c r="F40" s="248"/>
      <c r="G40" s="247"/>
      <c r="H40" s="247"/>
      <c r="I40" s="247"/>
      <c r="J40" s="249"/>
      <c r="K40" s="253"/>
      <c r="L40" s="269"/>
      <c r="M40" s="253"/>
      <c r="N40" s="253"/>
      <c r="O40" s="253"/>
      <c r="P40" s="253"/>
      <c r="Q40" s="253"/>
      <c r="R40" s="253"/>
    </row>
    <row r="41" spans="1:18" ht="15">
      <c r="A41" s="247"/>
      <c r="B41" s="247"/>
      <c r="C41" s="248"/>
      <c r="D41" s="248"/>
      <c r="E41" s="248"/>
      <c r="F41" s="248"/>
      <c r="G41" s="247"/>
      <c r="H41" s="247"/>
      <c r="I41" s="247"/>
      <c r="J41" s="249"/>
      <c r="K41" s="253"/>
      <c r="L41" s="269"/>
      <c r="M41" s="253"/>
      <c r="N41" s="253"/>
      <c r="O41" s="253"/>
      <c r="P41" s="253"/>
      <c r="Q41" s="253"/>
      <c r="R41" s="253"/>
    </row>
    <row r="42" spans="1:18" ht="15">
      <c r="A42" s="247"/>
      <c r="B42" s="247"/>
      <c r="C42" s="248"/>
      <c r="D42" s="248"/>
      <c r="E42" s="248"/>
      <c r="F42" s="248"/>
      <c r="G42" s="247"/>
      <c r="H42" s="247"/>
      <c r="I42" s="247"/>
      <c r="J42" s="249"/>
      <c r="K42" s="253"/>
      <c r="L42" s="269"/>
      <c r="M42" s="253"/>
      <c r="N42" s="253"/>
      <c r="O42" s="253"/>
      <c r="P42" s="253"/>
      <c r="Q42" s="253"/>
      <c r="R42" s="253"/>
    </row>
    <row r="43" spans="1:18" ht="15">
      <c r="A43" s="247"/>
      <c r="B43" s="247"/>
      <c r="C43" s="248"/>
      <c r="D43" s="248"/>
      <c r="E43" s="248"/>
      <c r="F43" s="248"/>
      <c r="G43" s="247"/>
      <c r="H43" s="247"/>
      <c r="I43" s="247"/>
      <c r="J43" s="249"/>
      <c r="K43" s="253"/>
      <c r="L43" s="269"/>
      <c r="M43" s="253"/>
      <c r="N43" s="253"/>
      <c r="O43" s="253"/>
      <c r="P43" s="253"/>
      <c r="Q43" s="253"/>
      <c r="R43" s="253"/>
    </row>
    <row r="44" spans="1:18" ht="15.75" thickBot="1">
      <c r="A44" s="254"/>
      <c r="B44" s="254"/>
      <c r="C44" s="255"/>
      <c r="D44" s="255"/>
      <c r="E44" s="255"/>
      <c r="F44" s="255"/>
      <c r="G44" s="254"/>
      <c r="H44" s="254"/>
      <c r="I44" s="254"/>
      <c r="J44" s="256"/>
      <c r="K44" s="260"/>
      <c r="L44" s="270"/>
      <c r="M44" s="260"/>
      <c r="N44" s="260"/>
      <c r="O44" s="260"/>
      <c r="P44" s="260"/>
      <c r="Q44" s="260"/>
      <c r="R44" s="260"/>
    </row>
    <row r="45" spans="1:18" ht="24.75" customHeight="1" thickBot="1">
      <c r="A45" s="261" t="s">
        <v>153</v>
      </c>
      <c r="B45" s="233"/>
      <c r="C45" s="235"/>
      <c r="D45" s="235"/>
      <c r="E45" s="235"/>
      <c r="F45" s="235"/>
      <c r="G45" s="234"/>
      <c r="H45" s="234"/>
      <c r="I45" s="234"/>
      <c r="J45" s="236">
        <f>SUM(J46:J55)</f>
        <v>0</v>
      </c>
      <c r="K45" s="237"/>
      <c r="L45" s="237"/>
      <c r="M45" s="237"/>
      <c r="N45" s="237"/>
      <c r="O45" s="237"/>
      <c r="P45" s="237"/>
      <c r="Q45" s="237"/>
      <c r="R45" s="237"/>
    </row>
    <row r="46" spans="1:18" ht="15">
      <c r="A46" s="271"/>
      <c r="B46" s="271"/>
      <c r="C46" s="272"/>
      <c r="D46" s="272"/>
      <c r="E46" s="272"/>
      <c r="F46" s="272"/>
      <c r="G46" s="271"/>
      <c r="H46" s="271"/>
      <c r="I46" s="271"/>
      <c r="J46" s="273"/>
      <c r="K46" s="274"/>
      <c r="L46" s="275"/>
      <c r="M46" s="274"/>
      <c r="N46" s="274"/>
      <c r="O46" s="274"/>
      <c r="P46" s="274"/>
      <c r="Q46" s="274"/>
      <c r="R46" s="274"/>
    </row>
    <row r="47" spans="1:18" ht="15">
      <c r="A47" s="247"/>
      <c r="B47" s="247"/>
      <c r="C47" s="248"/>
      <c r="D47" s="248"/>
      <c r="E47" s="248"/>
      <c r="F47" s="248"/>
      <c r="G47" s="247"/>
      <c r="H47" s="247"/>
      <c r="I47" s="247"/>
      <c r="J47" s="249"/>
      <c r="K47" s="253"/>
      <c r="L47" s="269"/>
      <c r="M47" s="253"/>
      <c r="N47" s="253"/>
      <c r="O47" s="253"/>
      <c r="P47" s="253"/>
      <c r="Q47" s="253"/>
      <c r="R47" s="253"/>
    </row>
    <row r="48" spans="1:18" ht="15">
      <c r="A48" s="247"/>
      <c r="B48" s="247"/>
      <c r="C48" s="248"/>
      <c r="D48" s="248"/>
      <c r="E48" s="248"/>
      <c r="F48" s="248"/>
      <c r="G48" s="247"/>
      <c r="H48" s="247"/>
      <c r="I48" s="247"/>
      <c r="J48" s="249"/>
      <c r="K48" s="253"/>
      <c r="L48" s="269"/>
      <c r="M48" s="253"/>
      <c r="N48" s="253"/>
      <c r="O48" s="253"/>
      <c r="P48" s="253"/>
      <c r="Q48" s="253"/>
      <c r="R48" s="253"/>
    </row>
    <row r="49" spans="1:18" ht="15">
      <c r="A49" s="247"/>
      <c r="B49" s="247"/>
      <c r="C49" s="248"/>
      <c r="D49" s="248"/>
      <c r="E49" s="248"/>
      <c r="F49" s="248"/>
      <c r="G49" s="247"/>
      <c r="H49" s="247"/>
      <c r="I49" s="247"/>
      <c r="J49" s="249"/>
      <c r="K49" s="253"/>
      <c r="L49" s="269"/>
      <c r="M49" s="253"/>
      <c r="N49" s="253"/>
      <c r="O49" s="253"/>
      <c r="P49" s="253"/>
      <c r="Q49" s="253"/>
      <c r="R49" s="253"/>
    </row>
    <row r="50" spans="1:18" ht="15">
      <c r="A50" s="247"/>
      <c r="B50" s="247"/>
      <c r="C50" s="248"/>
      <c r="D50" s="248"/>
      <c r="E50" s="248"/>
      <c r="F50" s="248"/>
      <c r="G50" s="247"/>
      <c r="H50" s="247"/>
      <c r="I50" s="247"/>
      <c r="J50" s="249"/>
      <c r="K50" s="253"/>
      <c r="L50" s="269"/>
      <c r="M50" s="253"/>
      <c r="N50" s="253"/>
      <c r="O50" s="253"/>
      <c r="P50" s="253"/>
      <c r="Q50" s="253"/>
      <c r="R50" s="253"/>
    </row>
    <row r="51" spans="1:18" ht="15">
      <c r="A51" s="247"/>
      <c r="B51" s="247"/>
      <c r="C51" s="248"/>
      <c r="D51" s="248"/>
      <c r="E51" s="248"/>
      <c r="F51" s="248"/>
      <c r="G51" s="247"/>
      <c r="H51" s="247"/>
      <c r="I51" s="247"/>
      <c r="J51" s="249"/>
      <c r="K51" s="253"/>
      <c r="L51" s="269"/>
      <c r="M51" s="253"/>
      <c r="N51" s="253"/>
      <c r="O51" s="253"/>
      <c r="P51" s="253"/>
      <c r="Q51" s="253"/>
      <c r="R51" s="253"/>
    </row>
    <row r="52" spans="1:18" ht="15">
      <c r="A52" s="247"/>
      <c r="B52" s="247"/>
      <c r="C52" s="248"/>
      <c r="D52" s="248"/>
      <c r="E52" s="248"/>
      <c r="F52" s="248"/>
      <c r="G52" s="247"/>
      <c r="H52" s="247"/>
      <c r="I52" s="247"/>
      <c r="J52" s="249"/>
      <c r="K52" s="253"/>
      <c r="L52" s="269"/>
      <c r="M52" s="253"/>
      <c r="N52" s="253"/>
      <c r="O52" s="253"/>
      <c r="P52" s="253"/>
      <c r="Q52" s="253"/>
      <c r="R52" s="253"/>
    </row>
    <row r="53" spans="1:18" ht="15">
      <c r="A53" s="247"/>
      <c r="B53" s="247"/>
      <c r="C53" s="248"/>
      <c r="D53" s="248"/>
      <c r="E53" s="248"/>
      <c r="F53" s="248"/>
      <c r="G53" s="247"/>
      <c r="H53" s="247"/>
      <c r="I53" s="247"/>
      <c r="J53" s="249"/>
      <c r="K53" s="253"/>
      <c r="L53" s="269"/>
      <c r="M53" s="253"/>
      <c r="N53" s="253"/>
      <c r="O53" s="253"/>
      <c r="P53" s="253"/>
      <c r="Q53" s="253"/>
      <c r="R53" s="253"/>
    </row>
    <row r="54" spans="1:18" ht="15">
      <c r="A54" s="276"/>
      <c r="B54" s="276"/>
      <c r="C54" s="277"/>
      <c r="D54" s="277"/>
      <c r="E54" s="277"/>
      <c r="F54" s="277"/>
      <c r="G54" s="276"/>
      <c r="H54" s="276"/>
      <c r="I54" s="276"/>
      <c r="J54" s="278"/>
      <c r="K54" s="279"/>
      <c r="L54" s="280"/>
      <c r="M54" s="279"/>
      <c r="N54" s="279"/>
      <c r="O54" s="279"/>
      <c r="P54" s="279"/>
      <c r="Q54" s="279"/>
      <c r="R54" s="279"/>
    </row>
    <row r="55" spans="1:18" ht="15.75" thickBot="1">
      <c r="A55" s="254"/>
      <c r="B55" s="254"/>
      <c r="C55" s="255"/>
      <c r="D55" s="255"/>
      <c r="E55" s="255"/>
      <c r="F55" s="255"/>
      <c r="G55" s="254"/>
      <c r="H55" s="254"/>
      <c r="I55" s="254"/>
      <c r="J55" s="256"/>
      <c r="K55" s="260"/>
      <c r="L55" s="270"/>
      <c r="M55" s="260"/>
      <c r="N55" s="260"/>
      <c r="O55" s="260"/>
      <c r="P55" s="260"/>
      <c r="Q55" s="260"/>
      <c r="R55" s="260"/>
    </row>
    <row r="56" spans="1:18" ht="24.75" customHeight="1" thickBot="1">
      <c r="A56" s="261" t="s">
        <v>154</v>
      </c>
      <c r="B56" s="233"/>
      <c r="C56" s="235"/>
      <c r="D56" s="235"/>
      <c r="E56" s="235"/>
      <c r="F56" s="235"/>
      <c r="G56" s="234"/>
      <c r="H56" s="234"/>
      <c r="I56" s="234"/>
      <c r="J56" s="236">
        <f>SUM(J57:J86)</f>
        <v>0</v>
      </c>
      <c r="K56" s="237"/>
      <c r="L56" s="237"/>
      <c r="M56" s="237"/>
      <c r="N56" s="237"/>
      <c r="O56" s="237"/>
      <c r="P56" s="237"/>
      <c r="Q56" s="237"/>
      <c r="R56" s="237"/>
    </row>
    <row r="57" spans="1:18" ht="15">
      <c r="A57" s="239"/>
      <c r="B57" s="239"/>
      <c r="C57" s="240"/>
      <c r="D57" s="240"/>
      <c r="E57" s="240"/>
      <c r="F57" s="240"/>
      <c r="G57" s="239"/>
      <c r="H57" s="239"/>
      <c r="I57" s="239"/>
      <c r="J57" s="242"/>
      <c r="K57" s="281"/>
      <c r="L57" s="281"/>
      <c r="M57" s="246"/>
      <c r="N57" s="246"/>
      <c r="O57" s="246"/>
      <c r="P57" s="246"/>
      <c r="Q57" s="246"/>
      <c r="R57" s="246"/>
    </row>
    <row r="58" spans="1:18" ht="15">
      <c r="A58" s="264"/>
      <c r="B58" s="264"/>
      <c r="C58" s="265"/>
      <c r="D58" s="265"/>
      <c r="E58" s="265"/>
      <c r="F58" s="265"/>
      <c r="G58" s="264"/>
      <c r="H58" s="264"/>
      <c r="I58" s="264"/>
      <c r="J58" s="266"/>
      <c r="K58" s="282"/>
      <c r="L58" s="282"/>
      <c r="M58" s="267"/>
      <c r="N58" s="267"/>
      <c r="O58" s="267"/>
      <c r="P58" s="267"/>
      <c r="Q58" s="267"/>
      <c r="R58" s="267"/>
    </row>
    <row r="59" spans="1:18" ht="15">
      <c r="A59" s="264"/>
      <c r="B59" s="264"/>
      <c r="C59" s="265"/>
      <c r="D59" s="265"/>
      <c r="E59" s="265"/>
      <c r="F59" s="265"/>
      <c r="G59" s="264"/>
      <c r="H59" s="264"/>
      <c r="I59" s="264"/>
      <c r="J59" s="266"/>
      <c r="K59" s="282"/>
      <c r="L59" s="282"/>
      <c r="M59" s="267"/>
      <c r="N59" s="267"/>
      <c r="O59" s="267"/>
      <c r="P59" s="267"/>
      <c r="Q59" s="267"/>
      <c r="R59" s="267"/>
    </row>
    <row r="60" spans="1:18" ht="15">
      <c r="A60" s="264"/>
      <c r="B60" s="264"/>
      <c r="C60" s="265"/>
      <c r="D60" s="265"/>
      <c r="E60" s="265"/>
      <c r="F60" s="265"/>
      <c r="G60" s="264"/>
      <c r="H60" s="264"/>
      <c r="I60" s="264"/>
      <c r="J60" s="266"/>
      <c r="K60" s="282"/>
      <c r="L60" s="282"/>
      <c r="M60" s="267"/>
      <c r="N60" s="267"/>
      <c r="O60" s="267"/>
      <c r="P60" s="267"/>
      <c r="Q60" s="267"/>
      <c r="R60" s="267"/>
    </row>
    <row r="61" spans="1:18" ht="15">
      <c r="A61" s="264"/>
      <c r="B61" s="264"/>
      <c r="C61" s="265"/>
      <c r="D61" s="265"/>
      <c r="E61" s="265"/>
      <c r="F61" s="265"/>
      <c r="G61" s="264"/>
      <c r="H61" s="264"/>
      <c r="I61" s="264"/>
      <c r="J61" s="266"/>
      <c r="K61" s="282"/>
      <c r="L61" s="282"/>
      <c r="M61" s="267"/>
      <c r="N61" s="267"/>
      <c r="O61" s="267"/>
      <c r="P61" s="267"/>
      <c r="Q61" s="267"/>
      <c r="R61" s="267"/>
    </row>
    <row r="62" spans="1:18" ht="15">
      <c r="A62" s="264"/>
      <c r="B62" s="264"/>
      <c r="C62" s="265"/>
      <c r="D62" s="265"/>
      <c r="E62" s="265"/>
      <c r="F62" s="265"/>
      <c r="G62" s="264"/>
      <c r="H62" s="264"/>
      <c r="I62" s="264"/>
      <c r="J62" s="266"/>
      <c r="K62" s="282"/>
      <c r="L62" s="282"/>
      <c r="M62" s="267"/>
      <c r="N62" s="267"/>
      <c r="O62" s="267"/>
      <c r="P62" s="267"/>
      <c r="Q62" s="267"/>
      <c r="R62" s="267"/>
    </row>
    <row r="63" spans="1:18" ht="15">
      <c r="A63" s="264"/>
      <c r="B63" s="264"/>
      <c r="C63" s="265"/>
      <c r="D63" s="265"/>
      <c r="E63" s="265"/>
      <c r="F63" s="265"/>
      <c r="G63" s="264"/>
      <c r="H63" s="264"/>
      <c r="I63" s="264"/>
      <c r="J63" s="266"/>
      <c r="K63" s="282"/>
      <c r="L63" s="282"/>
      <c r="M63" s="267"/>
      <c r="N63" s="267"/>
      <c r="O63" s="267"/>
      <c r="P63" s="267"/>
      <c r="Q63" s="267"/>
      <c r="R63" s="267"/>
    </row>
    <row r="64" spans="1:18" ht="15">
      <c r="A64" s="264"/>
      <c r="B64" s="264"/>
      <c r="C64" s="265"/>
      <c r="D64" s="265"/>
      <c r="E64" s="265"/>
      <c r="F64" s="265"/>
      <c r="G64" s="264"/>
      <c r="H64" s="264"/>
      <c r="I64" s="264"/>
      <c r="J64" s="266"/>
      <c r="K64" s="282"/>
      <c r="L64" s="282"/>
      <c r="M64" s="267"/>
      <c r="N64" s="267"/>
      <c r="O64" s="267"/>
      <c r="P64" s="267"/>
      <c r="Q64" s="267"/>
      <c r="R64" s="267"/>
    </row>
    <row r="65" spans="1:18" ht="15">
      <c r="A65" s="264"/>
      <c r="B65" s="264"/>
      <c r="C65" s="265"/>
      <c r="D65" s="265"/>
      <c r="E65" s="265"/>
      <c r="F65" s="265"/>
      <c r="G65" s="264"/>
      <c r="H65" s="264"/>
      <c r="I65" s="264"/>
      <c r="J65" s="266"/>
      <c r="K65" s="282"/>
      <c r="L65" s="282"/>
      <c r="M65" s="267"/>
      <c r="N65" s="267"/>
      <c r="O65" s="267"/>
      <c r="P65" s="267"/>
      <c r="Q65" s="267"/>
      <c r="R65" s="267"/>
    </row>
    <row r="66" spans="1:18" ht="15">
      <c r="A66" s="264"/>
      <c r="B66" s="264"/>
      <c r="C66" s="265"/>
      <c r="D66" s="265"/>
      <c r="E66" s="265"/>
      <c r="F66" s="265"/>
      <c r="G66" s="264"/>
      <c r="H66" s="264"/>
      <c r="I66" s="264"/>
      <c r="J66" s="266"/>
      <c r="K66" s="282"/>
      <c r="L66" s="282"/>
      <c r="M66" s="267"/>
      <c r="N66" s="267"/>
      <c r="O66" s="267"/>
      <c r="P66" s="267"/>
      <c r="Q66" s="267"/>
      <c r="R66" s="267"/>
    </row>
    <row r="67" spans="1:18" ht="15">
      <c r="A67" s="264"/>
      <c r="B67" s="264"/>
      <c r="C67" s="265"/>
      <c r="D67" s="265"/>
      <c r="E67" s="265"/>
      <c r="F67" s="265"/>
      <c r="G67" s="264"/>
      <c r="H67" s="264"/>
      <c r="I67" s="264"/>
      <c r="J67" s="266"/>
      <c r="K67" s="282"/>
      <c r="L67" s="282"/>
      <c r="M67" s="267"/>
      <c r="N67" s="267"/>
      <c r="O67" s="267"/>
      <c r="P67" s="267"/>
      <c r="Q67" s="267"/>
      <c r="R67" s="267"/>
    </row>
    <row r="68" spans="1:18" ht="15">
      <c r="A68" s="264"/>
      <c r="B68" s="264"/>
      <c r="C68" s="265"/>
      <c r="D68" s="265"/>
      <c r="E68" s="265"/>
      <c r="F68" s="265"/>
      <c r="G68" s="264"/>
      <c r="H68" s="264"/>
      <c r="I68" s="264"/>
      <c r="J68" s="266"/>
      <c r="K68" s="282"/>
      <c r="L68" s="282"/>
      <c r="M68" s="267"/>
      <c r="N68" s="267"/>
      <c r="O68" s="267"/>
      <c r="P68" s="267"/>
      <c r="Q68" s="267"/>
      <c r="R68" s="267"/>
    </row>
    <row r="69" spans="1:18" ht="15">
      <c r="A69" s="264"/>
      <c r="B69" s="264"/>
      <c r="C69" s="265"/>
      <c r="D69" s="265"/>
      <c r="E69" s="265"/>
      <c r="F69" s="265"/>
      <c r="G69" s="264"/>
      <c r="H69" s="264"/>
      <c r="I69" s="264"/>
      <c r="J69" s="266"/>
      <c r="K69" s="282"/>
      <c r="L69" s="282"/>
      <c r="M69" s="267"/>
      <c r="N69" s="267"/>
      <c r="O69" s="267"/>
      <c r="P69" s="267"/>
      <c r="Q69" s="267"/>
      <c r="R69" s="267"/>
    </row>
    <row r="70" spans="1:18" ht="15">
      <c r="A70" s="264"/>
      <c r="B70" s="264"/>
      <c r="C70" s="265"/>
      <c r="D70" s="265"/>
      <c r="E70" s="265"/>
      <c r="F70" s="265"/>
      <c r="G70" s="264"/>
      <c r="H70" s="264"/>
      <c r="I70" s="264"/>
      <c r="J70" s="266"/>
      <c r="K70" s="282"/>
      <c r="L70" s="282"/>
      <c r="M70" s="267"/>
      <c r="N70" s="267"/>
      <c r="O70" s="267"/>
      <c r="P70" s="267"/>
      <c r="Q70" s="267"/>
      <c r="R70" s="267"/>
    </row>
    <row r="71" spans="1:18" ht="15">
      <c r="A71" s="264"/>
      <c r="B71" s="264"/>
      <c r="C71" s="265"/>
      <c r="D71" s="265"/>
      <c r="E71" s="265"/>
      <c r="F71" s="265"/>
      <c r="G71" s="264"/>
      <c r="H71" s="264"/>
      <c r="I71" s="264"/>
      <c r="J71" s="266"/>
      <c r="K71" s="282"/>
      <c r="L71" s="282"/>
      <c r="M71" s="267"/>
      <c r="N71" s="267"/>
      <c r="O71" s="267"/>
      <c r="P71" s="267"/>
      <c r="Q71" s="267"/>
      <c r="R71" s="267"/>
    </row>
    <row r="72" spans="1:18" ht="15">
      <c r="A72" s="264"/>
      <c r="B72" s="264"/>
      <c r="C72" s="265"/>
      <c r="D72" s="265"/>
      <c r="E72" s="265"/>
      <c r="F72" s="265"/>
      <c r="G72" s="264"/>
      <c r="H72" s="264"/>
      <c r="I72" s="264"/>
      <c r="J72" s="266"/>
      <c r="K72" s="282"/>
      <c r="L72" s="282"/>
      <c r="M72" s="267"/>
      <c r="N72" s="267"/>
      <c r="O72" s="267"/>
      <c r="P72" s="267"/>
      <c r="Q72" s="267"/>
      <c r="R72" s="267"/>
    </row>
    <row r="73" spans="1:18" ht="15">
      <c r="A73" s="264"/>
      <c r="B73" s="264"/>
      <c r="C73" s="265"/>
      <c r="D73" s="265"/>
      <c r="E73" s="265"/>
      <c r="F73" s="265"/>
      <c r="G73" s="264"/>
      <c r="H73" s="264"/>
      <c r="I73" s="264"/>
      <c r="J73" s="266"/>
      <c r="K73" s="282"/>
      <c r="L73" s="282"/>
      <c r="M73" s="267"/>
      <c r="N73" s="267"/>
      <c r="O73" s="267"/>
      <c r="P73" s="267"/>
      <c r="Q73" s="267"/>
      <c r="R73" s="267"/>
    </row>
    <row r="74" spans="1:18" ht="15">
      <c r="A74" s="264"/>
      <c r="B74" s="264"/>
      <c r="C74" s="265"/>
      <c r="D74" s="265"/>
      <c r="E74" s="265"/>
      <c r="F74" s="265"/>
      <c r="G74" s="264"/>
      <c r="H74" s="264"/>
      <c r="I74" s="264"/>
      <c r="J74" s="266"/>
      <c r="K74" s="282"/>
      <c r="L74" s="282"/>
      <c r="M74" s="267"/>
      <c r="N74" s="267"/>
      <c r="O74" s="267"/>
      <c r="P74" s="267"/>
      <c r="Q74" s="267"/>
      <c r="R74" s="267"/>
    </row>
    <row r="75" spans="1:18" ht="15">
      <c r="A75" s="264"/>
      <c r="B75" s="264"/>
      <c r="C75" s="265"/>
      <c r="D75" s="265"/>
      <c r="E75" s="265"/>
      <c r="F75" s="265"/>
      <c r="G75" s="264"/>
      <c r="H75" s="264"/>
      <c r="I75" s="264"/>
      <c r="J75" s="266"/>
      <c r="K75" s="282"/>
      <c r="L75" s="282"/>
      <c r="M75" s="267"/>
      <c r="N75" s="267"/>
      <c r="O75" s="267"/>
      <c r="P75" s="267"/>
      <c r="Q75" s="267"/>
      <c r="R75" s="267"/>
    </row>
    <row r="76" spans="1:18" ht="15">
      <c r="A76" s="264"/>
      <c r="B76" s="264"/>
      <c r="C76" s="265"/>
      <c r="D76" s="265"/>
      <c r="E76" s="265"/>
      <c r="F76" s="265"/>
      <c r="G76" s="264"/>
      <c r="H76" s="264"/>
      <c r="I76" s="264"/>
      <c r="J76" s="266"/>
      <c r="K76" s="282"/>
      <c r="L76" s="282"/>
      <c r="M76" s="267"/>
      <c r="N76" s="267"/>
      <c r="O76" s="267"/>
      <c r="P76" s="267"/>
      <c r="Q76" s="267"/>
      <c r="R76" s="267"/>
    </row>
    <row r="77" spans="1:18" ht="15">
      <c r="A77" s="264"/>
      <c r="B77" s="264"/>
      <c r="C77" s="265"/>
      <c r="D77" s="265"/>
      <c r="E77" s="265"/>
      <c r="F77" s="265"/>
      <c r="G77" s="264"/>
      <c r="H77" s="264"/>
      <c r="I77" s="264"/>
      <c r="J77" s="266"/>
      <c r="K77" s="282"/>
      <c r="L77" s="282"/>
      <c r="M77" s="267"/>
      <c r="N77" s="267"/>
      <c r="O77" s="267"/>
      <c r="P77" s="267"/>
      <c r="Q77" s="267"/>
      <c r="R77" s="267"/>
    </row>
    <row r="78" spans="1:18" ht="15">
      <c r="A78" s="264"/>
      <c r="B78" s="264"/>
      <c r="C78" s="265"/>
      <c r="D78" s="265"/>
      <c r="E78" s="265"/>
      <c r="F78" s="265"/>
      <c r="G78" s="264"/>
      <c r="H78" s="264"/>
      <c r="I78" s="264"/>
      <c r="J78" s="266"/>
      <c r="K78" s="282"/>
      <c r="L78" s="282"/>
      <c r="M78" s="267"/>
      <c r="N78" s="267"/>
      <c r="O78" s="267"/>
      <c r="P78" s="267"/>
      <c r="Q78" s="267"/>
      <c r="R78" s="267"/>
    </row>
    <row r="79" spans="1:18" ht="15">
      <c r="A79" s="247"/>
      <c r="B79" s="247"/>
      <c r="C79" s="248"/>
      <c r="D79" s="248"/>
      <c r="E79" s="248"/>
      <c r="F79" s="248"/>
      <c r="G79" s="247"/>
      <c r="H79" s="247"/>
      <c r="I79" s="247"/>
      <c r="J79" s="249"/>
      <c r="K79" s="283"/>
      <c r="L79" s="283"/>
      <c r="M79" s="253"/>
      <c r="N79" s="253"/>
      <c r="O79" s="253"/>
      <c r="P79" s="253"/>
      <c r="Q79" s="253"/>
      <c r="R79" s="253"/>
    </row>
    <row r="80" spans="1:18" ht="15">
      <c r="A80" s="247"/>
      <c r="B80" s="247"/>
      <c r="C80" s="248"/>
      <c r="D80" s="248"/>
      <c r="E80" s="248"/>
      <c r="F80" s="248"/>
      <c r="G80" s="247"/>
      <c r="H80" s="247"/>
      <c r="I80" s="247"/>
      <c r="J80" s="249"/>
      <c r="K80" s="283"/>
      <c r="L80" s="283"/>
      <c r="M80" s="253"/>
      <c r="N80" s="253"/>
      <c r="O80" s="253"/>
      <c r="P80" s="253"/>
      <c r="Q80" s="253"/>
      <c r="R80" s="253"/>
    </row>
    <row r="81" spans="1:18" ht="15">
      <c r="A81" s="247"/>
      <c r="B81" s="247"/>
      <c r="C81" s="248"/>
      <c r="D81" s="248"/>
      <c r="E81" s="248"/>
      <c r="F81" s="248"/>
      <c r="G81" s="247"/>
      <c r="H81" s="247"/>
      <c r="I81" s="247"/>
      <c r="J81" s="249"/>
      <c r="K81" s="283"/>
      <c r="L81" s="283"/>
      <c r="M81" s="253"/>
      <c r="N81" s="253"/>
      <c r="O81" s="253"/>
      <c r="P81" s="253"/>
      <c r="Q81" s="253"/>
      <c r="R81" s="253"/>
    </row>
    <row r="82" spans="1:18" ht="15">
      <c r="A82" s="247"/>
      <c r="B82" s="247"/>
      <c r="C82" s="248"/>
      <c r="D82" s="248"/>
      <c r="E82" s="248"/>
      <c r="F82" s="248"/>
      <c r="G82" s="247"/>
      <c r="H82" s="247"/>
      <c r="I82" s="247"/>
      <c r="J82" s="249"/>
      <c r="K82" s="283"/>
      <c r="L82" s="283"/>
      <c r="M82" s="253"/>
      <c r="N82" s="253"/>
      <c r="O82" s="253"/>
      <c r="P82" s="253"/>
      <c r="Q82" s="253"/>
      <c r="R82" s="253"/>
    </row>
    <row r="83" spans="1:18" ht="15">
      <c r="A83" s="247"/>
      <c r="B83" s="247"/>
      <c r="C83" s="248"/>
      <c r="D83" s="248"/>
      <c r="E83" s="248"/>
      <c r="F83" s="248"/>
      <c r="G83" s="247"/>
      <c r="H83" s="247"/>
      <c r="I83" s="247"/>
      <c r="J83" s="249"/>
      <c r="K83" s="283"/>
      <c r="L83" s="283"/>
      <c r="M83" s="253"/>
      <c r="N83" s="253"/>
      <c r="O83" s="253"/>
      <c r="P83" s="253"/>
      <c r="Q83" s="253"/>
      <c r="R83" s="253"/>
    </row>
    <row r="84" spans="1:18" ht="15">
      <c r="A84" s="247"/>
      <c r="B84" s="247"/>
      <c r="C84" s="248"/>
      <c r="D84" s="248"/>
      <c r="E84" s="248"/>
      <c r="F84" s="248"/>
      <c r="G84" s="247"/>
      <c r="H84" s="247"/>
      <c r="I84" s="247"/>
      <c r="J84" s="249"/>
      <c r="K84" s="283"/>
      <c r="L84" s="283"/>
      <c r="M84" s="253"/>
      <c r="N84" s="253"/>
      <c r="O84" s="253"/>
      <c r="P84" s="253"/>
      <c r="Q84" s="253"/>
      <c r="R84" s="253"/>
    </row>
    <row r="85" spans="1:18" ht="15">
      <c r="A85" s="247"/>
      <c r="B85" s="247"/>
      <c r="C85" s="248"/>
      <c r="D85" s="248"/>
      <c r="E85" s="248"/>
      <c r="F85" s="248"/>
      <c r="G85" s="247"/>
      <c r="H85" s="247"/>
      <c r="I85" s="247"/>
      <c r="J85" s="249"/>
      <c r="K85" s="283"/>
      <c r="L85" s="283"/>
      <c r="M85" s="253"/>
      <c r="N85" s="253"/>
      <c r="O85" s="253"/>
      <c r="P85" s="253"/>
      <c r="Q85" s="253"/>
      <c r="R85" s="253"/>
    </row>
    <row r="86" spans="1:18" ht="15.75" thickBot="1">
      <c r="A86" s="254"/>
      <c r="B86" s="254"/>
      <c r="C86" s="255"/>
      <c r="D86" s="255"/>
      <c r="E86" s="255"/>
      <c r="F86" s="255"/>
      <c r="G86" s="254"/>
      <c r="H86" s="254"/>
      <c r="I86" s="254"/>
      <c r="J86" s="256"/>
      <c r="K86" s="284"/>
      <c r="L86" s="284"/>
      <c r="M86" s="260"/>
      <c r="N86" s="260"/>
      <c r="O86" s="260"/>
      <c r="P86" s="260"/>
      <c r="Q86" s="260"/>
      <c r="R86" s="260"/>
    </row>
    <row r="87" spans="1:18" ht="24.75" customHeight="1" thickBot="1">
      <c r="A87" s="261" t="s">
        <v>155</v>
      </c>
      <c r="B87" s="233"/>
      <c r="C87" s="235"/>
      <c r="D87" s="235"/>
      <c r="E87" s="235"/>
      <c r="F87" s="235"/>
      <c r="G87" s="234"/>
      <c r="H87" s="234"/>
      <c r="I87" s="234"/>
      <c r="J87" s="236">
        <f>SUM(J88:J117)</f>
        <v>0</v>
      </c>
      <c r="K87" s="237"/>
      <c r="L87" s="237"/>
      <c r="M87" s="237"/>
      <c r="N87" s="237"/>
      <c r="O87" s="237"/>
      <c r="P87" s="237"/>
      <c r="Q87" s="237"/>
      <c r="R87" s="237"/>
    </row>
    <row r="88" spans="1:18" ht="15">
      <c r="A88" s="239"/>
      <c r="B88" s="239"/>
      <c r="C88" s="240"/>
      <c r="D88" s="240"/>
      <c r="E88" s="240"/>
      <c r="F88" s="240"/>
      <c r="G88" s="239"/>
      <c r="H88" s="239"/>
      <c r="I88" s="239"/>
      <c r="J88" s="242"/>
      <c r="K88" s="281"/>
      <c r="L88" s="281"/>
      <c r="M88" s="246"/>
      <c r="N88" s="246"/>
      <c r="O88" s="246"/>
      <c r="P88" s="246"/>
      <c r="Q88" s="246"/>
      <c r="R88" s="246"/>
    </row>
    <row r="89" spans="1:18" ht="15">
      <c r="A89" s="247"/>
      <c r="B89" s="247"/>
      <c r="C89" s="248"/>
      <c r="D89" s="248"/>
      <c r="E89" s="248"/>
      <c r="F89" s="248"/>
      <c r="G89" s="247"/>
      <c r="H89" s="247"/>
      <c r="I89" s="247"/>
      <c r="J89" s="249"/>
      <c r="K89" s="283"/>
      <c r="L89" s="283"/>
      <c r="M89" s="253"/>
      <c r="N89" s="253"/>
      <c r="O89" s="253"/>
      <c r="P89" s="253"/>
      <c r="Q89" s="253"/>
      <c r="R89" s="253"/>
    </row>
    <row r="90" spans="1:18" ht="15">
      <c r="A90" s="247"/>
      <c r="B90" s="247"/>
      <c r="C90" s="248"/>
      <c r="D90" s="248"/>
      <c r="E90" s="248"/>
      <c r="F90" s="248"/>
      <c r="G90" s="247"/>
      <c r="H90" s="247"/>
      <c r="I90" s="247"/>
      <c r="J90" s="249"/>
      <c r="K90" s="283"/>
      <c r="L90" s="283"/>
      <c r="M90" s="253"/>
      <c r="N90" s="253"/>
      <c r="O90" s="253"/>
      <c r="P90" s="253"/>
      <c r="Q90" s="253"/>
      <c r="R90" s="253"/>
    </row>
    <row r="91" spans="1:18" ht="15">
      <c r="A91" s="247"/>
      <c r="B91" s="247"/>
      <c r="C91" s="248"/>
      <c r="D91" s="248"/>
      <c r="E91" s="248"/>
      <c r="F91" s="248"/>
      <c r="G91" s="247"/>
      <c r="H91" s="247"/>
      <c r="I91" s="247"/>
      <c r="J91" s="249"/>
      <c r="K91" s="283"/>
      <c r="L91" s="283"/>
      <c r="M91" s="253"/>
      <c r="N91" s="253"/>
      <c r="O91" s="253"/>
      <c r="P91" s="253"/>
      <c r="Q91" s="253"/>
      <c r="R91" s="253"/>
    </row>
    <row r="92" spans="1:18" ht="15">
      <c r="A92" s="247"/>
      <c r="B92" s="247"/>
      <c r="C92" s="248"/>
      <c r="D92" s="248"/>
      <c r="E92" s="248"/>
      <c r="F92" s="248"/>
      <c r="G92" s="247"/>
      <c r="H92" s="247"/>
      <c r="I92" s="247"/>
      <c r="J92" s="249"/>
      <c r="K92" s="283"/>
      <c r="L92" s="283"/>
      <c r="M92" s="253"/>
      <c r="N92" s="253"/>
      <c r="O92" s="253"/>
      <c r="P92" s="253"/>
      <c r="Q92" s="253"/>
      <c r="R92" s="253"/>
    </row>
    <row r="93" spans="1:18" ht="15">
      <c r="A93" s="247"/>
      <c r="B93" s="247"/>
      <c r="C93" s="248"/>
      <c r="D93" s="248"/>
      <c r="E93" s="248"/>
      <c r="F93" s="248"/>
      <c r="G93" s="247"/>
      <c r="H93" s="247"/>
      <c r="I93" s="247"/>
      <c r="J93" s="249"/>
      <c r="K93" s="283"/>
      <c r="L93" s="283"/>
      <c r="M93" s="253"/>
      <c r="N93" s="253"/>
      <c r="O93" s="253"/>
      <c r="P93" s="253"/>
      <c r="Q93" s="253"/>
      <c r="R93" s="253"/>
    </row>
    <row r="94" spans="1:18" ht="15">
      <c r="A94" s="247"/>
      <c r="B94" s="247"/>
      <c r="C94" s="248"/>
      <c r="D94" s="248"/>
      <c r="E94" s="248"/>
      <c r="F94" s="248"/>
      <c r="G94" s="247"/>
      <c r="H94" s="247"/>
      <c r="I94" s="247"/>
      <c r="J94" s="249"/>
      <c r="K94" s="283"/>
      <c r="L94" s="283"/>
      <c r="M94" s="253"/>
      <c r="N94" s="253"/>
      <c r="O94" s="253"/>
      <c r="P94" s="253"/>
      <c r="Q94" s="253"/>
      <c r="R94" s="253"/>
    </row>
    <row r="95" spans="1:18" ht="15">
      <c r="A95" s="247"/>
      <c r="B95" s="247"/>
      <c r="C95" s="248"/>
      <c r="D95" s="248"/>
      <c r="E95" s="248"/>
      <c r="F95" s="248"/>
      <c r="G95" s="247"/>
      <c r="H95" s="247"/>
      <c r="I95" s="247"/>
      <c r="J95" s="249"/>
      <c r="K95" s="283"/>
      <c r="L95" s="283"/>
      <c r="M95" s="253"/>
      <c r="N95" s="253"/>
      <c r="O95" s="253"/>
      <c r="P95" s="253"/>
      <c r="Q95" s="253"/>
      <c r="R95" s="253"/>
    </row>
    <row r="96" spans="1:18" ht="15">
      <c r="A96" s="247"/>
      <c r="B96" s="247"/>
      <c r="C96" s="248"/>
      <c r="D96" s="248"/>
      <c r="E96" s="248"/>
      <c r="F96" s="248"/>
      <c r="G96" s="247"/>
      <c r="H96" s="247"/>
      <c r="I96" s="247"/>
      <c r="J96" s="249"/>
      <c r="K96" s="283"/>
      <c r="L96" s="283"/>
      <c r="M96" s="253"/>
      <c r="N96" s="253"/>
      <c r="O96" s="253"/>
      <c r="P96" s="253"/>
      <c r="Q96" s="253"/>
      <c r="R96" s="253"/>
    </row>
    <row r="97" spans="1:18" ht="15">
      <c r="A97" s="247"/>
      <c r="B97" s="247"/>
      <c r="C97" s="248"/>
      <c r="D97" s="248"/>
      <c r="E97" s="248"/>
      <c r="F97" s="248"/>
      <c r="G97" s="247"/>
      <c r="H97" s="247"/>
      <c r="I97" s="247"/>
      <c r="J97" s="249"/>
      <c r="K97" s="283"/>
      <c r="L97" s="283"/>
      <c r="M97" s="253"/>
      <c r="N97" s="253"/>
      <c r="O97" s="253"/>
      <c r="P97" s="253"/>
      <c r="Q97" s="253"/>
      <c r="R97" s="253"/>
    </row>
    <row r="98" spans="1:18" ht="15">
      <c r="A98" s="247"/>
      <c r="B98" s="247"/>
      <c r="C98" s="248"/>
      <c r="D98" s="248"/>
      <c r="E98" s="248"/>
      <c r="F98" s="248"/>
      <c r="G98" s="247"/>
      <c r="H98" s="247"/>
      <c r="I98" s="247"/>
      <c r="J98" s="249"/>
      <c r="K98" s="283"/>
      <c r="L98" s="283"/>
      <c r="M98" s="253"/>
      <c r="N98" s="253"/>
      <c r="O98" s="253"/>
      <c r="P98" s="253"/>
      <c r="Q98" s="253"/>
      <c r="R98" s="253"/>
    </row>
    <row r="99" spans="1:18" ht="15">
      <c r="A99" s="247"/>
      <c r="B99" s="247"/>
      <c r="C99" s="248"/>
      <c r="D99" s="248"/>
      <c r="E99" s="248"/>
      <c r="F99" s="248"/>
      <c r="G99" s="247"/>
      <c r="H99" s="247"/>
      <c r="I99" s="247"/>
      <c r="J99" s="249"/>
      <c r="K99" s="283"/>
      <c r="L99" s="283"/>
      <c r="M99" s="253"/>
      <c r="N99" s="253"/>
      <c r="O99" s="253"/>
      <c r="P99" s="253"/>
      <c r="Q99" s="253"/>
      <c r="R99" s="253"/>
    </row>
    <row r="100" spans="1:18" ht="15">
      <c r="A100" s="247"/>
      <c r="B100" s="247"/>
      <c r="C100" s="248"/>
      <c r="D100" s="248"/>
      <c r="E100" s="248"/>
      <c r="F100" s="248"/>
      <c r="G100" s="247"/>
      <c r="H100" s="247"/>
      <c r="I100" s="247"/>
      <c r="J100" s="249"/>
      <c r="K100" s="283"/>
      <c r="L100" s="283"/>
      <c r="M100" s="253"/>
      <c r="N100" s="253"/>
      <c r="O100" s="253"/>
      <c r="P100" s="253"/>
      <c r="Q100" s="253"/>
      <c r="R100" s="253"/>
    </row>
    <row r="101" spans="1:18" ht="15">
      <c r="A101" s="247"/>
      <c r="B101" s="247"/>
      <c r="C101" s="248"/>
      <c r="D101" s="248"/>
      <c r="E101" s="248"/>
      <c r="F101" s="248"/>
      <c r="G101" s="247"/>
      <c r="H101" s="247"/>
      <c r="I101" s="247"/>
      <c r="J101" s="249"/>
      <c r="K101" s="283"/>
      <c r="L101" s="283"/>
      <c r="M101" s="253"/>
      <c r="N101" s="253"/>
      <c r="O101" s="253"/>
      <c r="P101" s="253"/>
      <c r="Q101" s="253"/>
      <c r="R101" s="253"/>
    </row>
    <row r="102" spans="1:18" ht="15">
      <c r="A102" s="247"/>
      <c r="B102" s="247"/>
      <c r="C102" s="248"/>
      <c r="D102" s="248"/>
      <c r="E102" s="248"/>
      <c r="F102" s="248"/>
      <c r="G102" s="247"/>
      <c r="H102" s="247"/>
      <c r="I102" s="247"/>
      <c r="J102" s="249"/>
      <c r="K102" s="283"/>
      <c r="L102" s="283"/>
      <c r="M102" s="253"/>
      <c r="N102" s="253"/>
      <c r="O102" s="253"/>
      <c r="P102" s="253"/>
      <c r="Q102" s="253"/>
      <c r="R102" s="253"/>
    </row>
    <row r="103" spans="1:18" ht="15">
      <c r="A103" s="247"/>
      <c r="B103" s="247"/>
      <c r="C103" s="248"/>
      <c r="D103" s="248"/>
      <c r="E103" s="248"/>
      <c r="F103" s="248"/>
      <c r="G103" s="247"/>
      <c r="H103" s="247"/>
      <c r="I103" s="247"/>
      <c r="J103" s="249"/>
      <c r="K103" s="283"/>
      <c r="L103" s="283"/>
      <c r="M103" s="253"/>
      <c r="N103" s="253"/>
      <c r="O103" s="253"/>
      <c r="P103" s="253"/>
      <c r="Q103" s="253"/>
      <c r="R103" s="253"/>
    </row>
    <row r="104" spans="1:18" ht="15">
      <c r="A104" s="247"/>
      <c r="B104" s="247"/>
      <c r="C104" s="248"/>
      <c r="D104" s="248"/>
      <c r="E104" s="248"/>
      <c r="F104" s="248"/>
      <c r="G104" s="247"/>
      <c r="H104" s="247"/>
      <c r="I104" s="247"/>
      <c r="J104" s="249"/>
      <c r="K104" s="283"/>
      <c r="L104" s="283"/>
      <c r="M104" s="253"/>
      <c r="N104" s="253"/>
      <c r="O104" s="253"/>
      <c r="P104" s="253"/>
      <c r="Q104" s="253"/>
      <c r="R104" s="253"/>
    </row>
    <row r="105" spans="1:18" ht="15">
      <c r="A105" s="247"/>
      <c r="B105" s="247"/>
      <c r="C105" s="248"/>
      <c r="D105" s="248"/>
      <c r="E105" s="248"/>
      <c r="F105" s="248"/>
      <c r="G105" s="247"/>
      <c r="H105" s="247"/>
      <c r="I105" s="247"/>
      <c r="J105" s="249"/>
      <c r="K105" s="283"/>
      <c r="L105" s="283"/>
      <c r="M105" s="253"/>
      <c r="N105" s="253"/>
      <c r="O105" s="253"/>
      <c r="P105" s="253"/>
      <c r="Q105" s="253"/>
      <c r="R105" s="253"/>
    </row>
    <row r="106" spans="1:18" ht="15">
      <c r="A106" s="247"/>
      <c r="B106" s="247"/>
      <c r="C106" s="248"/>
      <c r="D106" s="248"/>
      <c r="E106" s="248"/>
      <c r="F106" s="248"/>
      <c r="G106" s="247"/>
      <c r="H106" s="247"/>
      <c r="I106" s="247"/>
      <c r="J106" s="249"/>
      <c r="K106" s="283"/>
      <c r="L106" s="283"/>
      <c r="M106" s="253"/>
      <c r="N106" s="253"/>
      <c r="O106" s="253"/>
      <c r="P106" s="253"/>
      <c r="Q106" s="253"/>
      <c r="R106" s="253"/>
    </row>
    <row r="107" spans="1:18" ht="15">
      <c r="A107" s="247"/>
      <c r="B107" s="247"/>
      <c r="C107" s="248"/>
      <c r="D107" s="248"/>
      <c r="E107" s="248"/>
      <c r="F107" s="248"/>
      <c r="G107" s="247"/>
      <c r="H107" s="247"/>
      <c r="I107" s="247"/>
      <c r="J107" s="249"/>
      <c r="K107" s="283"/>
      <c r="L107" s="283"/>
      <c r="M107" s="253"/>
      <c r="N107" s="253"/>
      <c r="O107" s="253"/>
      <c r="P107" s="253"/>
      <c r="Q107" s="253"/>
      <c r="R107" s="253"/>
    </row>
    <row r="108" spans="1:18" ht="15">
      <c r="A108" s="247"/>
      <c r="B108" s="247"/>
      <c r="C108" s="248"/>
      <c r="D108" s="248"/>
      <c r="E108" s="248"/>
      <c r="F108" s="248"/>
      <c r="G108" s="247"/>
      <c r="H108" s="247"/>
      <c r="I108" s="247"/>
      <c r="J108" s="249"/>
      <c r="K108" s="283"/>
      <c r="L108" s="283"/>
      <c r="M108" s="253"/>
      <c r="N108" s="253"/>
      <c r="O108" s="253"/>
      <c r="P108" s="253"/>
      <c r="Q108" s="253"/>
      <c r="R108" s="253"/>
    </row>
    <row r="109" spans="1:18" ht="15">
      <c r="A109" s="247"/>
      <c r="B109" s="247"/>
      <c r="C109" s="248"/>
      <c r="D109" s="248"/>
      <c r="E109" s="248"/>
      <c r="F109" s="248"/>
      <c r="G109" s="247"/>
      <c r="H109" s="247"/>
      <c r="I109" s="247"/>
      <c r="J109" s="249"/>
      <c r="K109" s="283"/>
      <c r="L109" s="283"/>
      <c r="M109" s="253"/>
      <c r="N109" s="253"/>
      <c r="O109" s="253"/>
      <c r="P109" s="253"/>
      <c r="Q109" s="253"/>
      <c r="R109" s="253"/>
    </row>
    <row r="110" spans="1:18" ht="15">
      <c r="A110" s="247"/>
      <c r="B110" s="247"/>
      <c r="C110" s="248"/>
      <c r="D110" s="248"/>
      <c r="E110" s="248"/>
      <c r="F110" s="248"/>
      <c r="G110" s="247"/>
      <c r="H110" s="247"/>
      <c r="I110" s="247"/>
      <c r="J110" s="249"/>
      <c r="K110" s="283"/>
      <c r="L110" s="283"/>
      <c r="M110" s="253"/>
      <c r="N110" s="253"/>
      <c r="O110" s="253"/>
      <c r="P110" s="253"/>
      <c r="Q110" s="253"/>
      <c r="R110" s="253"/>
    </row>
    <row r="111" spans="1:18" ht="15">
      <c r="A111" s="247"/>
      <c r="B111" s="247"/>
      <c r="C111" s="248"/>
      <c r="D111" s="248"/>
      <c r="E111" s="248"/>
      <c r="F111" s="248"/>
      <c r="G111" s="247"/>
      <c r="H111" s="247"/>
      <c r="I111" s="247"/>
      <c r="J111" s="249"/>
      <c r="K111" s="283"/>
      <c r="L111" s="283"/>
      <c r="M111" s="253"/>
      <c r="N111" s="253"/>
      <c r="O111" s="253"/>
      <c r="P111" s="253"/>
      <c r="Q111" s="253"/>
      <c r="R111" s="253"/>
    </row>
    <row r="112" spans="1:18" ht="15">
      <c r="A112" s="247"/>
      <c r="B112" s="247"/>
      <c r="C112" s="248"/>
      <c r="D112" s="248"/>
      <c r="E112" s="248"/>
      <c r="F112" s="248"/>
      <c r="G112" s="247"/>
      <c r="H112" s="247"/>
      <c r="I112" s="247"/>
      <c r="J112" s="249"/>
      <c r="K112" s="283"/>
      <c r="L112" s="283"/>
      <c r="M112" s="253"/>
      <c r="N112" s="253"/>
      <c r="O112" s="253"/>
      <c r="P112" s="253"/>
      <c r="Q112" s="253"/>
      <c r="R112" s="253"/>
    </row>
    <row r="113" spans="1:18" ht="15">
      <c r="A113" s="247"/>
      <c r="B113" s="247"/>
      <c r="C113" s="248"/>
      <c r="D113" s="248"/>
      <c r="E113" s="248"/>
      <c r="F113" s="248"/>
      <c r="G113" s="247"/>
      <c r="H113" s="247"/>
      <c r="I113" s="247"/>
      <c r="J113" s="249"/>
      <c r="K113" s="283"/>
      <c r="L113" s="283"/>
      <c r="M113" s="253"/>
      <c r="N113" s="253"/>
      <c r="O113" s="253"/>
      <c r="P113" s="253"/>
      <c r="Q113" s="253"/>
      <c r="R113" s="253"/>
    </row>
    <row r="114" spans="1:18" ht="15">
      <c r="A114" s="247"/>
      <c r="B114" s="247"/>
      <c r="C114" s="248"/>
      <c r="D114" s="248"/>
      <c r="E114" s="248"/>
      <c r="F114" s="248"/>
      <c r="G114" s="247"/>
      <c r="H114" s="247"/>
      <c r="I114" s="247"/>
      <c r="J114" s="249"/>
      <c r="K114" s="283"/>
      <c r="L114" s="283"/>
      <c r="M114" s="253"/>
      <c r="N114" s="253"/>
      <c r="O114" s="253"/>
      <c r="P114" s="253"/>
      <c r="Q114" s="253"/>
      <c r="R114" s="253"/>
    </row>
    <row r="115" spans="1:18" ht="15">
      <c r="A115" s="247"/>
      <c r="B115" s="247"/>
      <c r="C115" s="248"/>
      <c r="D115" s="248"/>
      <c r="E115" s="248"/>
      <c r="F115" s="248"/>
      <c r="G115" s="247"/>
      <c r="H115" s="247"/>
      <c r="I115" s="247"/>
      <c r="J115" s="249"/>
      <c r="K115" s="283"/>
      <c r="L115" s="283"/>
      <c r="M115" s="253"/>
      <c r="N115" s="253"/>
      <c r="O115" s="253"/>
      <c r="P115" s="253"/>
      <c r="Q115" s="253"/>
      <c r="R115" s="253"/>
    </row>
    <row r="116" spans="1:18" ht="15">
      <c r="A116" s="247"/>
      <c r="B116" s="247"/>
      <c r="C116" s="248"/>
      <c r="D116" s="248"/>
      <c r="E116" s="248"/>
      <c r="F116" s="248"/>
      <c r="G116" s="247"/>
      <c r="H116" s="247"/>
      <c r="I116" s="247"/>
      <c r="J116" s="249"/>
      <c r="K116" s="283"/>
      <c r="L116" s="283"/>
      <c r="M116" s="253"/>
      <c r="N116" s="253"/>
      <c r="O116" s="253"/>
      <c r="P116" s="253"/>
      <c r="Q116" s="253"/>
      <c r="R116" s="253"/>
    </row>
    <row r="117" spans="1:18" ht="15.75" thickBot="1">
      <c r="A117" s="254"/>
      <c r="B117" s="254"/>
      <c r="C117" s="255"/>
      <c r="D117" s="255"/>
      <c r="E117" s="255"/>
      <c r="F117" s="255"/>
      <c r="G117" s="254"/>
      <c r="H117" s="254"/>
      <c r="I117" s="254"/>
      <c r="J117" s="256"/>
      <c r="K117" s="284"/>
      <c r="L117" s="284"/>
      <c r="M117" s="260"/>
      <c r="N117" s="260"/>
      <c r="O117" s="260"/>
      <c r="P117" s="260"/>
      <c r="Q117" s="260"/>
      <c r="R117" s="260"/>
    </row>
    <row r="118" spans="1:18" ht="24.75" customHeight="1" thickBot="1">
      <c r="A118" s="261" t="s">
        <v>156</v>
      </c>
      <c r="B118" s="233"/>
      <c r="C118" s="235"/>
      <c r="D118" s="235"/>
      <c r="E118" s="235"/>
      <c r="F118" s="235"/>
      <c r="G118" s="234"/>
      <c r="H118" s="234"/>
      <c r="I118" s="234"/>
      <c r="J118" s="236">
        <f>SUM(J119:J148)</f>
        <v>0</v>
      </c>
      <c r="K118" s="237"/>
      <c r="L118" s="237"/>
      <c r="M118" s="237"/>
      <c r="N118" s="237"/>
      <c r="O118" s="237"/>
      <c r="P118" s="237"/>
      <c r="Q118" s="237"/>
      <c r="R118" s="237"/>
    </row>
    <row r="119" spans="1:18" ht="15">
      <c r="A119" s="239"/>
      <c r="B119" s="239"/>
      <c r="C119" s="240"/>
      <c r="D119" s="240"/>
      <c r="E119" s="240"/>
      <c r="F119" s="240"/>
      <c r="G119" s="239"/>
      <c r="H119" s="239"/>
      <c r="I119" s="239"/>
      <c r="J119" s="242"/>
      <c r="K119" s="281"/>
      <c r="L119" s="246"/>
      <c r="M119" s="246"/>
      <c r="N119" s="246"/>
      <c r="O119" s="246"/>
      <c r="P119" s="246"/>
      <c r="Q119" s="246"/>
      <c r="R119" s="246"/>
    </row>
    <row r="120" spans="1:18" ht="15">
      <c r="A120" s="264"/>
      <c r="B120" s="264"/>
      <c r="C120" s="265"/>
      <c r="D120" s="265"/>
      <c r="E120" s="265"/>
      <c r="F120" s="265"/>
      <c r="G120" s="264"/>
      <c r="H120" s="264"/>
      <c r="I120" s="264"/>
      <c r="J120" s="266"/>
      <c r="K120" s="282"/>
      <c r="L120" s="267"/>
      <c r="M120" s="267"/>
      <c r="N120" s="267"/>
      <c r="O120" s="267"/>
      <c r="P120" s="267"/>
      <c r="Q120" s="267"/>
      <c r="R120" s="267"/>
    </row>
    <row r="121" spans="1:18" ht="15">
      <c r="A121" s="264"/>
      <c r="B121" s="264"/>
      <c r="C121" s="265"/>
      <c r="D121" s="265"/>
      <c r="E121" s="265"/>
      <c r="F121" s="265"/>
      <c r="G121" s="264"/>
      <c r="H121" s="264"/>
      <c r="I121" s="264"/>
      <c r="J121" s="266"/>
      <c r="K121" s="282"/>
      <c r="L121" s="267"/>
      <c r="M121" s="267"/>
      <c r="N121" s="267"/>
      <c r="O121" s="267"/>
      <c r="P121" s="267"/>
      <c r="Q121" s="267"/>
      <c r="R121" s="267"/>
    </row>
    <row r="122" spans="1:18" ht="15">
      <c r="A122" s="264"/>
      <c r="B122" s="264"/>
      <c r="C122" s="265"/>
      <c r="D122" s="265"/>
      <c r="E122" s="265"/>
      <c r="F122" s="265"/>
      <c r="G122" s="264"/>
      <c r="H122" s="264"/>
      <c r="I122" s="264"/>
      <c r="J122" s="266"/>
      <c r="K122" s="282"/>
      <c r="L122" s="267"/>
      <c r="M122" s="267"/>
      <c r="N122" s="267"/>
      <c r="O122" s="267"/>
      <c r="P122" s="267"/>
      <c r="Q122" s="267"/>
      <c r="R122" s="267"/>
    </row>
    <row r="123" spans="1:18" ht="15">
      <c r="A123" s="264"/>
      <c r="B123" s="264"/>
      <c r="C123" s="265"/>
      <c r="D123" s="265"/>
      <c r="E123" s="265"/>
      <c r="F123" s="265"/>
      <c r="G123" s="264"/>
      <c r="H123" s="264"/>
      <c r="I123" s="264"/>
      <c r="J123" s="266"/>
      <c r="K123" s="282"/>
      <c r="L123" s="267"/>
      <c r="M123" s="267"/>
      <c r="N123" s="267"/>
      <c r="O123" s="267"/>
      <c r="P123" s="267"/>
      <c r="Q123" s="267"/>
      <c r="R123" s="267"/>
    </row>
    <row r="124" spans="1:18" ht="15">
      <c r="A124" s="264"/>
      <c r="B124" s="264"/>
      <c r="C124" s="265"/>
      <c r="D124" s="265"/>
      <c r="E124" s="265"/>
      <c r="F124" s="265"/>
      <c r="G124" s="264"/>
      <c r="H124" s="264"/>
      <c r="I124" s="264"/>
      <c r="J124" s="266"/>
      <c r="K124" s="282"/>
      <c r="L124" s="267"/>
      <c r="M124" s="267"/>
      <c r="N124" s="267"/>
      <c r="O124" s="267"/>
      <c r="P124" s="267"/>
      <c r="Q124" s="267"/>
      <c r="R124" s="267"/>
    </row>
    <row r="125" spans="1:18" ht="15">
      <c r="A125" s="264"/>
      <c r="B125" s="264"/>
      <c r="C125" s="265"/>
      <c r="D125" s="265"/>
      <c r="E125" s="265"/>
      <c r="F125" s="265"/>
      <c r="G125" s="264"/>
      <c r="H125" s="264"/>
      <c r="I125" s="264"/>
      <c r="J125" s="266"/>
      <c r="K125" s="282"/>
      <c r="L125" s="267"/>
      <c r="M125" s="267"/>
      <c r="N125" s="267"/>
      <c r="O125" s="267"/>
      <c r="P125" s="267"/>
      <c r="Q125" s="267"/>
      <c r="R125" s="267"/>
    </row>
    <row r="126" spans="1:18" ht="15">
      <c r="A126" s="264"/>
      <c r="B126" s="264"/>
      <c r="C126" s="265"/>
      <c r="D126" s="265"/>
      <c r="E126" s="265"/>
      <c r="F126" s="265"/>
      <c r="G126" s="264"/>
      <c r="H126" s="264"/>
      <c r="I126" s="264"/>
      <c r="J126" s="266"/>
      <c r="K126" s="282"/>
      <c r="L126" s="267"/>
      <c r="M126" s="267"/>
      <c r="N126" s="267"/>
      <c r="O126" s="267"/>
      <c r="P126" s="267"/>
      <c r="Q126" s="267"/>
      <c r="R126" s="267"/>
    </row>
    <row r="127" spans="1:18" ht="15">
      <c r="A127" s="264"/>
      <c r="B127" s="264"/>
      <c r="C127" s="265"/>
      <c r="D127" s="265"/>
      <c r="E127" s="265"/>
      <c r="F127" s="265"/>
      <c r="G127" s="264"/>
      <c r="H127" s="264"/>
      <c r="I127" s="264"/>
      <c r="J127" s="266"/>
      <c r="K127" s="282"/>
      <c r="L127" s="267"/>
      <c r="M127" s="267"/>
      <c r="N127" s="267"/>
      <c r="O127" s="267"/>
      <c r="P127" s="267"/>
      <c r="Q127" s="267"/>
      <c r="R127" s="267"/>
    </row>
    <row r="128" spans="1:18" ht="15">
      <c r="A128" s="264"/>
      <c r="B128" s="264"/>
      <c r="C128" s="265"/>
      <c r="D128" s="265"/>
      <c r="E128" s="265"/>
      <c r="F128" s="265"/>
      <c r="G128" s="264"/>
      <c r="H128" s="264"/>
      <c r="I128" s="264"/>
      <c r="J128" s="266"/>
      <c r="K128" s="282"/>
      <c r="L128" s="267"/>
      <c r="M128" s="267"/>
      <c r="N128" s="267"/>
      <c r="O128" s="267"/>
      <c r="P128" s="267"/>
      <c r="Q128" s="267"/>
      <c r="R128" s="267"/>
    </row>
    <row r="129" spans="1:18" ht="15">
      <c r="A129" s="264"/>
      <c r="B129" s="264"/>
      <c r="C129" s="265"/>
      <c r="D129" s="265"/>
      <c r="E129" s="265"/>
      <c r="F129" s="265"/>
      <c r="G129" s="264"/>
      <c r="H129" s="264"/>
      <c r="I129" s="264"/>
      <c r="J129" s="266"/>
      <c r="K129" s="282"/>
      <c r="L129" s="267"/>
      <c r="M129" s="267"/>
      <c r="N129" s="267"/>
      <c r="O129" s="267"/>
      <c r="P129" s="267"/>
      <c r="Q129" s="267"/>
      <c r="R129" s="267"/>
    </row>
    <row r="130" spans="1:18" ht="15">
      <c r="A130" s="264"/>
      <c r="B130" s="264"/>
      <c r="C130" s="265"/>
      <c r="D130" s="265"/>
      <c r="E130" s="265"/>
      <c r="F130" s="265"/>
      <c r="G130" s="264"/>
      <c r="H130" s="264"/>
      <c r="I130" s="264"/>
      <c r="J130" s="266"/>
      <c r="K130" s="282"/>
      <c r="L130" s="267"/>
      <c r="M130" s="267"/>
      <c r="N130" s="267"/>
      <c r="O130" s="267"/>
      <c r="P130" s="267"/>
      <c r="Q130" s="267"/>
      <c r="R130" s="267"/>
    </row>
    <row r="131" spans="1:18" ht="15">
      <c r="A131" s="264"/>
      <c r="B131" s="264"/>
      <c r="C131" s="265"/>
      <c r="D131" s="265"/>
      <c r="E131" s="265"/>
      <c r="F131" s="265"/>
      <c r="G131" s="264"/>
      <c r="H131" s="264"/>
      <c r="I131" s="264"/>
      <c r="J131" s="266"/>
      <c r="K131" s="282"/>
      <c r="L131" s="267"/>
      <c r="M131" s="267"/>
      <c r="N131" s="267"/>
      <c r="O131" s="267"/>
      <c r="P131" s="267"/>
      <c r="Q131" s="267"/>
      <c r="R131" s="267"/>
    </row>
    <row r="132" spans="1:18" ht="15">
      <c r="A132" s="264"/>
      <c r="B132" s="264"/>
      <c r="C132" s="265"/>
      <c r="D132" s="265"/>
      <c r="E132" s="265"/>
      <c r="F132" s="265"/>
      <c r="G132" s="264"/>
      <c r="H132" s="264"/>
      <c r="I132" s="264"/>
      <c r="J132" s="266"/>
      <c r="K132" s="282"/>
      <c r="L132" s="267"/>
      <c r="M132" s="267"/>
      <c r="N132" s="267"/>
      <c r="O132" s="267"/>
      <c r="P132" s="267"/>
      <c r="Q132" s="267"/>
      <c r="R132" s="267"/>
    </row>
    <row r="133" spans="1:18" ht="15">
      <c r="A133" s="264"/>
      <c r="B133" s="264"/>
      <c r="C133" s="265"/>
      <c r="D133" s="265"/>
      <c r="E133" s="265"/>
      <c r="F133" s="265"/>
      <c r="G133" s="264"/>
      <c r="H133" s="264"/>
      <c r="I133" s="264"/>
      <c r="J133" s="266"/>
      <c r="K133" s="282"/>
      <c r="L133" s="267"/>
      <c r="M133" s="267"/>
      <c r="N133" s="267"/>
      <c r="O133" s="267"/>
      <c r="P133" s="267"/>
      <c r="Q133" s="267"/>
      <c r="R133" s="267"/>
    </row>
    <row r="134" spans="1:18" ht="15">
      <c r="A134" s="264"/>
      <c r="B134" s="264"/>
      <c r="C134" s="265"/>
      <c r="D134" s="265"/>
      <c r="E134" s="265"/>
      <c r="F134" s="265"/>
      <c r="G134" s="264"/>
      <c r="H134" s="264"/>
      <c r="I134" s="264"/>
      <c r="J134" s="266"/>
      <c r="K134" s="282"/>
      <c r="L134" s="267"/>
      <c r="M134" s="267"/>
      <c r="N134" s="267"/>
      <c r="O134" s="267"/>
      <c r="P134" s="267"/>
      <c r="Q134" s="267"/>
      <c r="R134" s="267"/>
    </row>
    <row r="135" spans="1:18" ht="15">
      <c r="A135" s="264"/>
      <c r="B135" s="264"/>
      <c r="C135" s="265"/>
      <c r="D135" s="265"/>
      <c r="E135" s="265"/>
      <c r="F135" s="265"/>
      <c r="G135" s="264"/>
      <c r="H135" s="264"/>
      <c r="I135" s="264"/>
      <c r="J135" s="266"/>
      <c r="K135" s="282"/>
      <c r="L135" s="267"/>
      <c r="M135" s="267"/>
      <c r="N135" s="267"/>
      <c r="O135" s="267"/>
      <c r="P135" s="267"/>
      <c r="Q135" s="267"/>
      <c r="R135" s="267"/>
    </row>
    <row r="136" spans="1:18" ht="15">
      <c r="A136" s="264"/>
      <c r="B136" s="264"/>
      <c r="C136" s="265"/>
      <c r="D136" s="265"/>
      <c r="E136" s="265"/>
      <c r="F136" s="265"/>
      <c r="G136" s="264"/>
      <c r="H136" s="264"/>
      <c r="I136" s="264"/>
      <c r="J136" s="266"/>
      <c r="K136" s="282"/>
      <c r="L136" s="267"/>
      <c r="M136" s="267"/>
      <c r="N136" s="267"/>
      <c r="O136" s="267"/>
      <c r="P136" s="267"/>
      <c r="Q136" s="267"/>
      <c r="R136" s="267"/>
    </row>
    <row r="137" spans="1:18" ht="15">
      <c r="A137" s="264"/>
      <c r="B137" s="264"/>
      <c r="C137" s="265"/>
      <c r="D137" s="265"/>
      <c r="E137" s="265"/>
      <c r="F137" s="265"/>
      <c r="G137" s="264"/>
      <c r="H137" s="264"/>
      <c r="I137" s="264"/>
      <c r="J137" s="266"/>
      <c r="K137" s="282"/>
      <c r="L137" s="267"/>
      <c r="M137" s="267"/>
      <c r="N137" s="267"/>
      <c r="O137" s="267"/>
      <c r="P137" s="267"/>
      <c r="Q137" s="267"/>
      <c r="R137" s="267"/>
    </row>
    <row r="138" spans="1:18" ht="15">
      <c r="A138" s="264"/>
      <c r="B138" s="264"/>
      <c r="C138" s="265"/>
      <c r="D138" s="265"/>
      <c r="E138" s="265"/>
      <c r="F138" s="265"/>
      <c r="G138" s="264"/>
      <c r="H138" s="264"/>
      <c r="I138" s="264"/>
      <c r="J138" s="266"/>
      <c r="K138" s="282"/>
      <c r="L138" s="267"/>
      <c r="M138" s="267"/>
      <c r="N138" s="267"/>
      <c r="O138" s="267"/>
      <c r="P138" s="267"/>
      <c r="Q138" s="267"/>
      <c r="R138" s="267"/>
    </row>
    <row r="139" spans="1:18" ht="15">
      <c r="A139" s="264"/>
      <c r="B139" s="264"/>
      <c r="C139" s="265"/>
      <c r="D139" s="265"/>
      <c r="E139" s="265"/>
      <c r="F139" s="265"/>
      <c r="G139" s="264"/>
      <c r="H139" s="264"/>
      <c r="I139" s="264"/>
      <c r="J139" s="266"/>
      <c r="K139" s="282"/>
      <c r="L139" s="267"/>
      <c r="M139" s="267"/>
      <c r="N139" s="267"/>
      <c r="O139" s="267"/>
      <c r="P139" s="267"/>
      <c r="Q139" s="267"/>
      <c r="R139" s="267"/>
    </row>
    <row r="140" spans="1:18" ht="15">
      <c r="A140" s="264"/>
      <c r="B140" s="264"/>
      <c r="C140" s="265"/>
      <c r="D140" s="265"/>
      <c r="E140" s="265"/>
      <c r="F140" s="265"/>
      <c r="G140" s="264"/>
      <c r="H140" s="264"/>
      <c r="I140" s="264"/>
      <c r="J140" s="266"/>
      <c r="K140" s="282"/>
      <c r="L140" s="267"/>
      <c r="M140" s="267"/>
      <c r="N140" s="267"/>
      <c r="O140" s="267"/>
      <c r="P140" s="267"/>
      <c r="Q140" s="267"/>
      <c r="R140" s="267"/>
    </row>
    <row r="141" spans="1:18" ht="15">
      <c r="A141" s="264"/>
      <c r="B141" s="264"/>
      <c r="C141" s="265"/>
      <c r="D141" s="265"/>
      <c r="E141" s="265"/>
      <c r="F141" s="265"/>
      <c r="G141" s="264"/>
      <c r="H141" s="264"/>
      <c r="I141" s="264"/>
      <c r="J141" s="266"/>
      <c r="K141" s="282"/>
      <c r="L141" s="267"/>
      <c r="M141" s="267"/>
      <c r="N141" s="267"/>
      <c r="O141" s="267"/>
      <c r="P141" s="267"/>
      <c r="Q141" s="267"/>
      <c r="R141" s="267"/>
    </row>
    <row r="142" spans="1:18" ht="15">
      <c r="A142" s="264"/>
      <c r="B142" s="264"/>
      <c r="C142" s="265"/>
      <c r="D142" s="265"/>
      <c r="E142" s="265"/>
      <c r="F142" s="265"/>
      <c r="G142" s="264"/>
      <c r="H142" s="264"/>
      <c r="I142" s="264"/>
      <c r="J142" s="266"/>
      <c r="K142" s="282"/>
      <c r="L142" s="267"/>
      <c r="M142" s="267"/>
      <c r="N142" s="267"/>
      <c r="O142" s="267"/>
      <c r="P142" s="267"/>
      <c r="Q142" s="267"/>
      <c r="R142" s="267"/>
    </row>
    <row r="143" spans="1:18" ht="15">
      <c r="A143" s="264"/>
      <c r="B143" s="264"/>
      <c r="C143" s="265"/>
      <c r="D143" s="265"/>
      <c r="E143" s="265"/>
      <c r="F143" s="265"/>
      <c r="G143" s="264"/>
      <c r="H143" s="264"/>
      <c r="I143" s="264"/>
      <c r="J143" s="266"/>
      <c r="K143" s="282"/>
      <c r="L143" s="267"/>
      <c r="M143" s="267"/>
      <c r="N143" s="267"/>
      <c r="O143" s="267"/>
      <c r="P143" s="267"/>
      <c r="Q143" s="267"/>
      <c r="R143" s="267"/>
    </row>
    <row r="144" spans="1:18" ht="15">
      <c r="A144" s="264"/>
      <c r="B144" s="264"/>
      <c r="C144" s="265"/>
      <c r="D144" s="265"/>
      <c r="E144" s="265"/>
      <c r="F144" s="265"/>
      <c r="G144" s="264"/>
      <c r="H144" s="264"/>
      <c r="I144" s="264"/>
      <c r="J144" s="266"/>
      <c r="K144" s="282"/>
      <c r="L144" s="267"/>
      <c r="M144" s="267"/>
      <c r="N144" s="267"/>
      <c r="O144" s="267"/>
      <c r="P144" s="267"/>
      <c r="Q144" s="267"/>
      <c r="R144" s="267"/>
    </row>
    <row r="145" spans="1:18" ht="15">
      <c r="A145" s="247"/>
      <c r="B145" s="247"/>
      <c r="C145" s="248"/>
      <c r="D145" s="248"/>
      <c r="E145" s="248"/>
      <c r="F145" s="248"/>
      <c r="G145" s="247"/>
      <c r="H145" s="247"/>
      <c r="I145" s="247"/>
      <c r="J145" s="249"/>
      <c r="K145" s="283"/>
      <c r="L145" s="253"/>
      <c r="M145" s="253"/>
      <c r="N145" s="253"/>
      <c r="O145" s="253"/>
      <c r="P145" s="253"/>
      <c r="Q145" s="253"/>
      <c r="R145" s="253"/>
    </row>
    <row r="146" spans="1:18" ht="15">
      <c r="A146" s="247"/>
      <c r="B146" s="247"/>
      <c r="C146" s="248"/>
      <c r="D146" s="248"/>
      <c r="E146" s="248"/>
      <c r="F146" s="248"/>
      <c r="G146" s="247"/>
      <c r="H146" s="247"/>
      <c r="I146" s="247"/>
      <c r="J146" s="249"/>
      <c r="K146" s="283"/>
      <c r="L146" s="253"/>
      <c r="M146" s="253"/>
      <c r="N146" s="253"/>
      <c r="O146" s="253"/>
      <c r="P146" s="253"/>
      <c r="Q146" s="253"/>
      <c r="R146" s="253"/>
    </row>
    <row r="147" spans="1:18" ht="15">
      <c r="A147" s="247"/>
      <c r="B147" s="247"/>
      <c r="C147" s="248"/>
      <c r="D147" s="248"/>
      <c r="E147" s="248"/>
      <c r="F147" s="248"/>
      <c r="G147" s="247"/>
      <c r="H147" s="247"/>
      <c r="I147" s="247"/>
      <c r="J147" s="249"/>
      <c r="K147" s="283"/>
      <c r="L147" s="253"/>
      <c r="M147" s="253"/>
      <c r="N147" s="253"/>
      <c r="O147" s="253"/>
      <c r="P147" s="253"/>
      <c r="Q147" s="253"/>
      <c r="R147" s="253"/>
    </row>
    <row r="148" spans="1:18" ht="15.75" thickBot="1">
      <c r="A148" s="254"/>
      <c r="B148" s="254"/>
      <c r="C148" s="255"/>
      <c r="D148" s="255"/>
      <c r="E148" s="255"/>
      <c r="F148" s="255"/>
      <c r="G148" s="254"/>
      <c r="H148" s="254"/>
      <c r="I148" s="254"/>
      <c r="J148" s="256"/>
      <c r="K148" s="284"/>
      <c r="L148" s="260"/>
      <c r="M148" s="260"/>
      <c r="N148" s="260"/>
      <c r="O148" s="260"/>
      <c r="P148" s="260"/>
      <c r="Q148" s="260"/>
      <c r="R148" s="260"/>
    </row>
    <row r="149" spans="1:18" ht="24.75" customHeight="1" thickBot="1">
      <c r="A149" s="261" t="s">
        <v>157</v>
      </c>
      <c r="B149" s="233"/>
      <c r="C149" s="235"/>
      <c r="D149" s="235"/>
      <c r="E149" s="235"/>
      <c r="F149" s="235"/>
      <c r="G149" s="234"/>
      <c r="H149" s="234"/>
      <c r="I149" s="234"/>
      <c r="J149" s="236">
        <f>SUM(J150:J179)</f>
        <v>0</v>
      </c>
      <c r="K149" s="237"/>
      <c r="L149" s="237"/>
      <c r="M149" s="237"/>
      <c r="N149" s="237"/>
      <c r="O149" s="237"/>
      <c r="P149" s="237"/>
      <c r="Q149" s="237"/>
      <c r="R149" s="237"/>
    </row>
    <row r="150" spans="1:18" ht="15">
      <c r="A150" s="239"/>
      <c r="B150" s="239"/>
      <c r="C150" s="240"/>
      <c r="D150" s="240"/>
      <c r="E150" s="240"/>
      <c r="F150" s="240"/>
      <c r="G150" s="239"/>
      <c r="H150" s="239"/>
      <c r="I150" s="239"/>
      <c r="J150" s="242"/>
      <c r="K150" s="281"/>
      <c r="L150" s="246"/>
      <c r="M150" s="246"/>
      <c r="N150" s="246"/>
      <c r="O150" s="246"/>
      <c r="P150" s="246"/>
      <c r="Q150" s="246"/>
      <c r="R150" s="246"/>
    </row>
    <row r="151" spans="1:18" ht="15">
      <c r="A151" s="264"/>
      <c r="B151" s="264"/>
      <c r="C151" s="265"/>
      <c r="D151" s="265"/>
      <c r="E151" s="265"/>
      <c r="F151" s="265"/>
      <c r="G151" s="264"/>
      <c r="H151" s="264"/>
      <c r="I151" s="264"/>
      <c r="J151" s="266"/>
      <c r="K151" s="282"/>
      <c r="L151" s="267"/>
      <c r="M151" s="267"/>
      <c r="N151" s="267"/>
      <c r="O151" s="267"/>
      <c r="P151" s="267"/>
      <c r="Q151" s="267"/>
      <c r="R151" s="267"/>
    </row>
    <row r="152" spans="1:18" ht="15">
      <c r="A152" s="264"/>
      <c r="B152" s="264"/>
      <c r="C152" s="265"/>
      <c r="D152" s="265"/>
      <c r="E152" s="265"/>
      <c r="F152" s="265"/>
      <c r="G152" s="264"/>
      <c r="H152" s="264"/>
      <c r="I152" s="264"/>
      <c r="J152" s="266"/>
      <c r="K152" s="282"/>
      <c r="L152" s="267"/>
      <c r="M152" s="267"/>
      <c r="N152" s="267"/>
      <c r="O152" s="267"/>
      <c r="P152" s="267"/>
      <c r="Q152" s="267"/>
      <c r="R152" s="267"/>
    </row>
    <row r="153" spans="1:18" ht="15">
      <c r="A153" s="264"/>
      <c r="B153" s="264"/>
      <c r="C153" s="265"/>
      <c r="D153" s="265"/>
      <c r="E153" s="265"/>
      <c r="F153" s="265"/>
      <c r="G153" s="264"/>
      <c r="H153" s="264"/>
      <c r="I153" s="264"/>
      <c r="J153" s="266"/>
      <c r="K153" s="282"/>
      <c r="L153" s="267"/>
      <c r="M153" s="267"/>
      <c r="N153" s="267"/>
      <c r="O153" s="267"/>
      <c r="P153" s="267"/>
      <c r="Q153" s="267"/>
      <c r="R153" s="267"/>
    </row>
    <row r="154" spans="1:18" ht="15">
      <c r="A154" s="264"/>
      <c r="B154" s="264"/>
      <c r="C154" s="265"/>
      <c r="D154" s="265"/>
      <c r="E154" s="265"/>
      <c r="F154" s="265"/>
      <c r="G154" s="264"/>
      <c r="H154" s="264"/>
      <c r="I154" s="264"/>
      <c r="J154" s="266"/>
      <c r="K154" s="282"/>
      <c r="L154" s="267"/>
      <c r="M154" s="267"/>
      <c r="N154" s="267"/>
      <c r="O154" s="267"/>
      <c r="P154" s="267"/>
      <c r="Q154" s="267"/>
      <c r="R154" s="267"/>
    </row>
    <row r="155" spans="1:18" ht="15">
      <c r="A155" s="264"/>
      <c r="B155" s="264"/>
      <c r="C155" s="265"/>
      <c r="D155" s="265"/>
      <c r="E155" s="265"/>
      <c r="F155" s="265"/>
      <c r="G155" s="264"/>
      <c r="H155" s="264"/>
      <c r="I155" s="264"/>
      <c r="J155" s="266"/>
      <c r="K155" s="282"/>
      <c r="L155" s="267"/>
      <c r="M155" s="267"/>
      <c r="N155" s="267"/>
      <c r="O155" s="267"/>
      <c r="P155" s="267"/>
      <c r="Q155" s="267"/>
      <c r="R155" s="267"/>
    </row>
    <row r="156" spans="1:18" ht="15">
      <c r="A156" s="264"/>
      <c r="B156" s="264"/>
      <c r="C156" s="265"/>
      <c r="D156" s="265"/>
      <c r="E156" s="265"/>
      <c r="F156" s="265"/>
      <c r="G156" s="264"/>
      <c r="H156" s="264"/>
      <c r="I156" s="264"/>
      <c r="J156" s="266"/>
      <c r="K156" s="282"/>
      <c r="L156" s="267"/>
      <c r="M156" s="267"/>
      <c r="N156" s="267"/>
      <c r="O156" s="267"/>
      <c r="P156" s="267"/>
      <c r="Q156" s="267"/>
      <c r="R156" s="267"/>
    </row>
    <row r="157" spans="1:18" ht="15">
      <c r="A157" s="264"/>
      <c r="B157" s="264"/>
      <c r="C157" s="265"/>
      <c r="D157" s="265"/>
      <c r="E157" s="265"/>
      <c r="F157" s="265"/>
      <c r="G157" s="264"/>
      <c r="H157" s="264"/>
      <c r="I157" s="264"/>
      <c r="J157" s="266"/>
      <c r="K157" s="282"/>
      <c r="L157" s="267"/>
      <c r="M157" s="267"/>
      <c r="N157" s="267"/>
      <c r="O157" s="267"/>
      <c r="P157" s="267"/>
      <c r="Q157" s="267"/>
      <c r="R157" s="267"/>
    </row>
    <row r="158" spans="1:18" ht="15">
      <c r="A158" s="264"/>
      <c r="B158" s="264"/>
      <c r="C158" s="265"/>
      <c r="D158" s="265"/>
      <c r="E158" s="265"/>
      <c r="F158" s="265"/>
      <c r="G158" s="264"/>
      <c r="H158" s="264"/>
      <c r="I158" s="264"/>
      <c r="J158" s="266"/>
      <c r="K158" s="282"/>
      <c r="L158" s="267"/>
      <c r="M158" s="267"/>
      <c r="N158" s="267"/>
      <c r="O158" s="267"/>
      <c r="P158" s="267"/>
      <c r="Q158" s="267"/>
      <c r="R158" s="267"/>
    </row>
    <row r="159" spans="1:18" ht="15">
      <c r="A159" s="264"/>
      <c r="B159" s="264"/>
      <c r="C159" s="265"/>
      <c r="D159" s="265"/>
      <c r="E159" s="265"/>
      <c r="F159" s="265"/>
      <c r="G159" s="264"/>
      <c r="H159" s="264"/>
      <c r="I159" s="264"/>
      <c r="J159" s="266"/>
      <c r="K159" s="282"/>
      <c r="L159" s="267"/>
      <c r="M159" s="267"/>
      <c r="N159" s="267"/>
      <c r="O159" s="267"/>
      <c r="P159" s="267"/>
      <c r="Q159" s="267"/>
      <c r="R159" s="267"/>
    </row>
    <row r="160" spans="1:18" ht="15">
      <c r="A160" s="264"/>
      <c r="B160" s="264"/>
      <c r="C160" s="265"/>
      <c r="D160" s="265"/>
      <c r="E160" s="265"/>
      <c r="F160" s="265"/>
      <c r="G160" s="264"/>
      <c r="H160" s="264"/>
      <c r="I160" s="264"/>
      <c r="J160" s="266"/>
      <c r="K160" s="282"/>
      <c r="L160" s="267"/>
      <c r="M160" s="267"/>
      <c r="N160" s="267"/>
      <c r="O160" s="267"/>
      <c r="P160" s="267"/>
      <c r="Q160" s="267"/>
      <c r="R160" s="267"/>
    </row>
    <row r="161" spans="1:18" ht="15">
      <c r="A161" s="264"/>
      <c r="B161" s="264"/>
      <c r="C161" s="265"/>
      <c r="D161" s="265"/>
      <c r="E161" s="265"/>
      <c r="F161" s="265"/>
      <c r="G161" s="264"/>
      <c r="H161" s="264"/>
      <c r="I161" s="264"/>
      <c r="J161" s="266"/>
      <c r="K161" s="282"/>
      <c r="L161" s="267"/>
      <c r="M161" s="267"/>
      <c r="N161" s="267"/>
      <c r="O161" s="267"/>
      <c r="P161" s="267"/>
      <c r="Q161" s="267"/>
      <c r="R161" s="267"/>
    </row>
    <row r="162" spans="1:18" ht="15">
      <c r="A162" s="264"/>
      <c r="B162" s="264"/>
      <c r="C162" s="265"/>
      <c r="D162" s="265"/>
      <c r="E162" s="265"/>
      <c r="F162" s="265"/>
      <c r="G162" s="264"/>
      <c r="H162" s="264"/>
      <c r="I162" s="264"/>
      <c r="J162" s="266"/>
      <c r="K162" s="282"/>
      <c r="L162" s="267"/>
      <c r="M162" s="267"/>
      <c r="N162" s="267"/>
      <c r="O162" s="267"/>
      <c r="P162" s="267"/>
      <c r="Q162" s="267"/>
      <c r="R162" s="267"/>
    </row>
    <row r="163" spans="1:18" ht="15">
      <c r="A163" s="264"/>
      <c r="B163" s="264"/>
      <c r="C163" s="265"/>
      <c r="D163" s="265"/>
      <c r="E163" s="265"/>
      <c r="F163" s="265"/>
      <c r="G163" s="264"/>
      <c r="H163" s="264"/>
      <c r="I163" s="264"/>
      <c r="J163" s="266"/>
      <c r="K163" s="282"/>
      <c r="L163" s="267"/>
      <c r="M163" s="267"/>
      <c r="N163" s="267"/>
      <c r="O163" s="267"/>
      <c r="P163" s="267"/>
      <c r="Q163" s="267"/>
      <c r="R163" s="267"/>
    </row>
    <row r="164" spans="1:18" ht="15">
      <c r="A164" s="264"/>
      <c r="B164" s="264"/>
      <c r="C164" s="265"/>
      <c r="D164" s="265"/>
      <c r="E164" s="265"/>
      <c r="F164" s="265"/>
      <c r="G164" s="264"/>
      <c r="H164" s="264"/>
      <c r="I164" s="264"/>
      <c r="J164" s="266"/>
      <c r="K164" s="282"/>
      <c r="L164" s="267"/>
      <c r="M164" s="267"/>
      <c r="N164" s="267"/>
      <c r="O164" s="267"/>
      <c r="P164" s="267"/>
      <c r="Q164" s="267"/>
      <c r="R164" s="267"/>
    </row>
    <row r="165" spans="1:18" ht="15">
      <c r="A165" s="264"/>
      <c r="B165" s="264"/>
      <c r="C165" s="265"/>
      <c r="D165" s="265"/>
      <c r="E165" s="265"/>
      <c r="F165" s="265"/>
      <c r="G165" s="264"/>
      <c r="H165" s="264"/>
      <c r="I165" s="264"/>
      <c r="J165" s="266"/>
      <c r="K165" s="282"/>
      <c r="L165" s="267"/>
      <c r="M165" s="267"/>
      <c r="N165" s="267"/>
      <c r="O165" s="267"/>
      <c r="P165" s="267"/>
      <c r="Q165" s="267"/>
      <c r="R165" s="267"/>
    </row>
    <row r="166" spans="1:18" ht="15">
      <c r="A166" s="264"/>
      <c r="B166" s="264"/>
      <c r="C166" s="265"/>
      <c r="D166" s="265"/>
      <c r="E166" s="265"/>
      <c r="F166" s="265"/>
      <c r="G166" s="264"/>
      <c r="H166" s="264"/>
      <c r="I166" s="264"/>
      <c r="J166" s="266"/>
      <c r="K166" s="282"/>
      <c r="L166" s="267"/>
      <c r="M166" s="267"/>
      <c r="N166" s="267"/>
      <c r="O166" s="267"/>
      <c r="P166" s="267"/>
      <c r="Q166" s="267"/>
      <c r="R166" s="267"/>
    </row>
    <row r="167" spans="1:18" ht="15">
      <c r="A167" s="264"/>
      <c r="B167" s="264"/>
      <c r="C167" s="265"/>
      <c r="D167" s="265"/>
      <c r="E167" s="265"/>
      <c r="F167" s="265"/>
      <c r="G167" s="264"/>
      <c r="H167" s="264"/>
      <c r="I167" s="264"/>
      <c r="J167" s="266"/>
      <c r="K167" s="282"/>
      <c r="L167" s="267"/>
      <c r="M167" s="267"/>
      <c r="N167" s="267"/>
      <c r="O167" s="267"/>
      <c r="P167" s="267"/>
      <c r="Q167" s="267"/>
      <c r="R167" s="267"/>
    </row>
    <row r="168" spans="1:18" ht="15">
      <c r="A168" s="264"/>
      <c r="B168" s="264"/>
      <c r="C168" s="265"/>
      <c r="D168" s="265"/>
      <c r="E168" s="265"/>
      <c r="F168" s="265"/>
      <c r="G168" s="264"/>
      <c r="H168" s="264"/>
      <c r="I168" s="264"/>
      <c r="J168" s="266"/>
      <c r="K168" s="282"/>
      <c r="L168" s="267"/>
      <c r="M168" s="267"/>
      <c r="N168" s="267"/>
      <c r="O168" s="267"/>
      <c r="P168" s="267"/>
      <c r="Q168" s="267"/>
      <c r="R168" s="267"/>
    </row>
    <row r="169" spans="1:18" ht="15">
      <c r="A169" s="264"/>
      <c r="B169" s="264"/>
      <c r="C169" s="265"/>
      <c r="D169" s="265"/>
      <c r="E169" s="265"/>
      <c r="F169" s="265"/>
      <c r="G169" s="264"/>
      <c r="H169" s="264"/>
      <c r="I169" s="264"/>
      <c r="J169" s="266"/>
      <c r="K169" s="282"/>
      <c r="L169" s="267"/>
      <c r="M169" s="267"/>
      <c r="N169" s="267"/>
      <c r="O169" s="267"/>
      <c r="P169" s="267"/>
      <c r="Q169" s="267"/>
      <c r="R169" s="267"/>
    </row>
    <row r="170" spans="1:18" ht="15">
      <c r="A170" s="264"/>
      <c r="B170" s="264"/>
      <c r="C170" s="265"/>
      <c r="D170" s="265"/>
      <c r="E170" s="265"/>
      <c r="F170" s="265"/>
      <c r="G170" s="264"/>
      <c r="H170" s="264"/>
      <c r="I170" s="264"/>
      <c r="J170" s="266"/>
      <c r="K170" s="282"/>
      <c r="L170" s="267"/>
      <c r="M170" s="267"/>
      <c r="N170" s="267"/>
      <c r="O170" s="267"/>
      <c r="P170" s="267"/>
      <c r="Q170" s="267"/>
      <c r="R170" s="267"/>
    </row>
    <row r="171" spans="1:18" ht="15">
      <c r="A171" s="264"/>
      <c r="B171" s="264"/>
      <c r="C171" s="265"/>
      <c r="D171" s="265"/>
      <c r="E171" s="265"/>
      <c r="F171" s="265"/>
      <c r="G171" s="264"/>
      <c r="H171" s="264"/>
      <c r="I171" s="264"/>
      <c r="J171" s="266"/>
      <c r="K171" s="282"/>
      <c r="L171" s="267"/>
      <c r="M171" s="267"/>
      <c r="N171" s="267"/>
      <c r="O171" s="267"/>
      <c r="P171" s="267"/>
      <c r="Q171" s="267"/>
      <c r="R171" s="267"/>
    </row>
    <row r="172" spans="1:18" ht="15">
      <c r="A172" s="264"/>
      <c r="B172" s="264"/>
      <c r="C172" s="265"/>
      <c r="D172" s="265"/>
      <c r="E172" s="265"/>
      <c r="F172" s="265"/>
      <c r="G172" s="264"/>
      <c r="H172" s="264"/>
      <c r="I172" s="264"/>
      <c r="J172" s="266"/>
      <c r="K172" s="282"/>
      <c r="L172" s="267"/>
      <c r="M172" s="267"/>
      <c r="N172" s="267"/>
      <c r="O172" s="267"/>
      <c r="P172" s="267"/>
      <c r="Q172" s="267"/>
      <c r="R172" s="267"/>
    </row>
    <row r="173" spans="1:18" ht="15">
      <c r="A173" s="264"/>
      <c r="B173" s="264"/>
      <c r="C173" s="265"/>
      <c r="D173" s="265"/>
      <c r="E173" s="265"/>
      <c r="F173" s="265"/>
      <c r="G173" s="264"/>
      <c r="H173" s="264"/>
      <c r="I173" s="264"/>
      <c r="J173" s="266"/>
      <c r="K173" s="282"/>
      <c r="L173" s="267"/>
      <c r="M173" s="267"/>
      <c r="N173" s="267"/>
      <c r="O173" s="267"/>
      <c r="P173" s="267"/>
      <c r="Q173" s="267"/>
      <c r="R173" s="267"/>
    </row>
    <row r="174" spans="1:18" ht="15">
      <c r="A174" s="264"/>
      <c r="B174" s="264"/>
      <c r="C174" s="265"/>
      <c r="D174" s="265"/>
      <c r="E174" s="265"/>
      <c r="F174" s="265"/>
      <c r="G174" s="264"/>
      <c r="H174" s="264"/>
      <c r="I174" s="264"/>
      <c r="J174" s="266"/>
      <c r="K174" s="282"/>
      <c r="L174" s="267"/>
      <c r="M174" s="267"/>
      <c r="N174" s="267"/>
      <c r="O174" s="267"/>
      <c r="P174" s="267"/>
      <c r="Q174" s="267"/>
      <c r="R174" s="267"/>
    </row>
    <row r="175" spans="1:18" ht="15">
      <c r="A175" s="264"/>
      <c r="B175" s="264"/>
      <c r="C175" s="265"/>
      <c r="D175" s="265"/>
      <c r="E175" s="265"/>
      <c r="F175" s="265"/>
      <c r="G175" s="264"/>
      <c r="H175" s="264"/>
      <c r="I175" s="264"/>
      <c r="J175" s="266"/>
      <c r="K175" s="282"/>
      <c r="L175" s="267"/>
      <c r="M175" s="267"/>
      <c r="N175" s="267"/>
      <c r="O175" s="267"/>
      <c r="P175" s="267"/>
      <c r="Q175" s="267"/>
      <c r="R175" s="267"/>
    </row>
    <row r="176" spans="1:18" ht="15">
      <c r="A176" s="247"/>
      <c r="B176" s="247"/>
      <c r="C176" s="248"/>
      <c r="D176" s="248"/>
      <c r="E176" s="248"/>
      <c r="F176" s="248"/>
      <c r="G176" s="247"/>
      <c r="H176" s="247"/>
      <c r="I176" s="247"/>
      <c r="J176" s="249"/>
      <c r="K176" s="283"/>
      <c r="L176" s="253"/>
      <c r="M176" s="253"/>
      <c r="N176" s="253"/>
      <c r="O176" s="253"/>
      <c r="P176" s="253"/>
      <c r="Q176" s="253"/>
      <c r="R176" s="253"/>
    </row>
    <row r="177" spans="1:18" ht="15">
      <c r="A177" s="247"/>
      <c r="B177" s="247"/>
      <c r="C177" s="248"/>
      <c r="D177" s="248"/>
      <c r="E177" s="248"/>
      <c r="F177" s="248"/>
      <c r="G177" s="247"/>
      <c r="H177" s="247"/>
      <c r="I177" s="247"/>
      <c r="J177" s="249"/>
      <c r="K177" s="283"/>
      <c r="L177" s="253"/>
      <c r="M177" s="253"/>
      <c r="N177" s="253"/>
      <c r="O177" s="253"/>
      <c r="P177" s="253"/>
      <c r="Q177" s="253"/>
      <c r="R177" s="253"/>
    </row>
    <row r="178" spans="1:18" ht="15">
      <c r="A178" s="247"/>
      <c r="B178" s="247"/>
      <c r="C178" s="248"/>
      <c r="D178" s="248"/>
      <c r="E178" s="248"/>
      <c r="F178" s="248"/>
      <c r="G178" s="247"/>
      <c r="H178" s="247"/>
      <c r="I178" s="247"/>
      <c r="J178" s="249"/>
      <c r="K178" s="283"/>
      <c r="L178" s="253"/>
      <c r="M178" s="253"/>
      <c r="N178" s="253"/>
      <c r="O178" s="253"/>
      <c r="P178" s="253"/>
      <c r="Q178" s="253"/>
      <c r="R178" s="253"/>
    </row>
    <row r="179" spans="1:18" ht="15.75" thickBot="1">
      <c r="A179" s="254"/>
      <c r="B179" s="254"/>
      <c r="C179" s="255"/>
      <c r="D179" s="255"/>
      <c r="E179" s="255"/>
      <c r="F179" s="255"/>
      <c r="G179" s="254"/>
      <c r="H179" s="254"/>
      <c r="I179" s="254"/>
      <c r="J179" s="256"/>
      <c r="K179" s="284"/>
      <c r="L179" s="260"/>
      <c r="M179" s="260"/>
      <c r="N179" s="260"/>
      <c r="O179" s="260"/>
      <c r="P179" s="260"/>
      <c r="Q179" s="260"/>
      <c r="R179" s="260"/>
    </row>
  </sheetData>
  <sheetProtection password="CD69" sheet="1"/>
  <mergeCells count="5">
    <mergeCell ref="B3:E3"/>
    <mergeCell ref="B4:E4"/>
    <mergeCell ref="B5:E5"/>
    <mergeCell ref="B7:E7"/>
    <mergeCell ref="B6:E6"/>
  </mergeCells>
  <conditionalFormatting sqref="B4:E7">
    <cfRule type="cellIs" priority="1" dxfId="0" operator="equal" stopIfTrue="1">
      <formula>0</formula>
    </cfRule>
  </conditionalFormatting>
  <printOptions horizontalCentered="1" verticalCentered="1"/>
  <pageMargins left="0.3937007874015748" right="0.3937007874015748" top="0.3937007874015748" bottom="0.3937007874015748" header="0.31496062992125984" footer="0.31496062992125984"/>
  <pageSetup fitToHeight="2" horizontalDpi="600" verticalDpi="600" orientation="landscape" paperSize="9" scale="34" r:id="rId1"/>
  <headerFooter alignWithMargins="0">
    <oddHeader>&amp;C&amp;A</oddHeader>
    <oddFooter>&amp;CPage &amp;P</oddFooter>
  </headerFooter>
  <rowBreaks count="1" manualBreakCount="1">
    <brk id="8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4">
    <tabColor rgb="FFFFC000"/>
    <pageSetUpPr fitToPage="1"/>
  </sheetPr>
  <dimension ref="A1:Q28"/>
  <sheetViews>
    <sheetView showGridLines="0" zoomScalePageLayoutView="0" workbookViewId="0" topLeftCell="A1">
      <selection activeCell="A2" sqref="A2"/>
    </sheetView>
  </sheetViews>
  <sheetFormatPr defaultColWidth="10.28125" defaultRowHeight="12.75"/>
  <cols>
    <col min="1" max="1" width="22.7109375" style="21" customWidth="1"/>
    <col min="2" max="2" width="1.7109375" style="19" customWidth="1"/>
    <col min="3" max="3" width="12.7109375" style="21" customWidth="1"/>
    <col min="4" max="4" width="1.7109375" style="20" customWidth="1"/>
    <col min="5" max="10" width="8.7109375" style="21" customWidth="1"/>
    <col min="11" max="11" width="9.7109375" style="21" customWidth="1"/>
    <col min="12" max="12" width="1.7109375" style="21" customWidth="1"/>
    <col min="13" max="13" width="12.7109375" style="21" customWidth="1"/>
    <col min="14" max="14" width="1.7109375" style="21" customWidth="1"/>
    <col min="15" max="15" width="12.7109375" style="21" customWidth="1"/>
    <col min="16" max="16" width="1.7109375" style="21" customWidth="1"/>
    <col min="17" max="17" width="14.7109375" style="21" customWidth="1"/>
    <col min="18" max="16384" width="10.28125" style="21" customWidth="1"/>
  </cols>
  <sheetData>
    <row r="1" spans="1:17" ht="35.25" customHeight="1" thickBot="1" thickTop="1">
      <c r="A1" s="285" t="s">
        <v>158</v>
      </c>
      <c r="B1" s="286"/>
      <c r="C1" s="287" t="s">
        <v>159</v>
      </c>
      <c r="D1" s="288"/>
      <c r="E1" s="289" t="s">
        <v>160</v>
      </c>
      <c r="F1" s="290"/>
      <c r="G1" s="290"/>
      <c r="H1" s="290"/>
      <c r="I1" s="290"/>
      <c r="J1" s="290"/>
      <c r="K1" s="291"/>
      <c r="L1" s="292"/>
      <c r="M1" s="287" t="s">
        <v>161</v>
      </c>
      <c r="N1" s="293"/>
      <c r="O1" s="294" t="s">
        <v>162</v>
      </c>
      <c r="P1" s="295"/>
      <c r="Q1" s="296" t="s">
        <v>163</v>
      </c>
    </row>
    <row r="2" spans="1:17" ht="35.25" customHeight="1" thickBot="1">
      <c r="A2" s="519" t="s">
        <v>322</v>
      </c>
      <c r="B2" s="297"/>
      <c r="C2" s="298" t="s">
        <v>164</v>
      </c>
      <c r="D2" s="299"/>
      <c r="E2" s="300" t="s">
        <v>141</v>
      </c>
      <c r="F2" s="301" t="s">
        <v>165</v>
      </c>
      <c r="G2" s="301" t="s">
        <v>143</v>
      </c>
      <c r="H2" s="301" t="s">
        <v>144</v>
      </c>
      <c r="I2" s="302" t="s">
        <v>166</v>
      </c>
      <c r="J2" s="303" t="s">
        <v>146</v>
      </c>
      <c r="K2" s="304" t="s">
        <v>167</v>
      </c>
      <c r="L2" s="305"/>
      <c r="M2" s="298" t="s">
        <v>168</v>
      </c>
      <c r="N2" s="306"/>
      <c r="O2" s="298" t="s">
        <v>169</v>
      </c>
      <c r="P2" s="307"/>
      <c r="Q2" s="308"/>
    </row>
    <row r="3" spans="1:17" ht="9.75" customHeight="1" thickBot="1" thickTop="1">
      <c r="A3" s="297"/>
      <c r="B3" s="297"/>
      <c r="C3" s="306"/>
      <c r="D3" s="306"/>
      <c r="E3" s="306"/>
      <c r="F3" s="306"/>
      <c r="G3" s="306"/>
      <c r="H3" s="306"/>
      <c r="I3" s="306"/>
      <c r="J3" s="306"/>
      <c r="K3" s="306"/>
      <c r="L3" s="306"/>
      <c r="M3" s="309"/>
      <c r="N3" s="306"/>
      <c r="O3" s="306"/>
      <c r="P3" s="309"/>
      <c r="Q3" s="286"/>
    </row>
    <row r="4" spans="1:17" ht="29.25" customHeight="1" thickBot="1" thickTop="1">
      <c r="A4" s="310" t="s">
        <v>170</v>
      </c>
      <c r="B4" s="297"/>
      <c r="C4" s="311"/>
      <c r="D4" s="312"/>
      <c r="E4" s="313"/>
      <c r="F4" s="313"/>
      <c r="G4" s="313"/>
      <c r="H4" s="313"/>
      <c r="I4" s="313"/>
      <c r="J4" s="313"/>
      <c r="K4" s="313"/>
      <c r="L4" s="314"/>
      <c r="M4" s="315">
        <f>K4+C4</f>
        <v>0</v>
      </c>
      <c r="N4" s="314"/>
      <c r="O4" s="313"/>
      <c r="P4" s="316"/>
      <c r="Q4" s="315">
        <f>O4+M4</f>
        <v>0</v>
      </c>
    </row>
    <row r="5" spans="1:17" ht="9.75" customHeight="1" thickBot="1" thickTop="1">
      <c r="A5" s="317"/>
      <c r="B5" s="297"/>
      <c r="C5" s="314"/>
      <c r="D5" s="312"/>
      <c r="E5" s="312"/>
      <c r="F5" s="312"/>
      <c r="G5" s="312"/>
      <c r="H5" s="312"/>
      <c r="I5" s="312"/>
      <c r="J5" s="312"/>
      <c r="K5" s="312"/>
      <c r="L5" s="314"/>
      <c r="M5" s="318"/>
      <c r="N5" s="314"/>
      <c r="O5" s="314"/>
      <c r="P5" s="316"/>
      <c r="Q5" s="318"/>
    </row>
    <row r="6" spans="1:17" ht="25.5" customHeight="1" thickBot="1" thickTop="1">
      <c r="A6" s="319" t="s">
        <v>171</v>
      </c>
      <c r="B6" s="320"/>
      <c r="C6" s="321"/>
      <c r="D6" s="316"/>
      <c r="E6" s="322"/>
      <c r="F6" s="323"/>
      <c r="G6" s="323"/>
      <c r="H6" s="324"/>
      <c r="I6" s="325"/>
      <c r="J6" s="325"/>
      <c r="K6" s="326">
        <f>SUM(E6:J6)</f>
        <v>0</v>
      </c>
      <c r="L6" s="318"/>
      <c r="M6" s="327">
        <f aca="true" t="shared" si="0" ref="M6:M12">K6+C6</f>
        <v>0</v>
      </c>
      <c r="N6" s="316"/>
      <c r="O6" s="328"/>
      <c r="P6" s="316"/>
      <c r="Q6" s="329">
        <f aca="true" t="shared" si="1" ref="Q6:Q12">O6+M6</f>
        <v>0</v>
      </c>
    </row>
    <row r="7" spans="1:17" ht="19.5" customHeight="1" thickBot="1" thickTop="1">
      <c r="A7" s="330" t="s">
        <v>172</v>
      </c>
      <c r="B7" s="320"/>
      <c r="C7" s="331"/>
      <c r="D7" s="316"/>
      <c r="E7" s="332"/>
      <c r="F7" s="333"/>
      <c r="G7" s="333"/>
      <c r="H7" s="334"/>
      <c r="I7" s="335"/>
      <c r="J7" s="335"/>
      <c r="K7" s="336">
        <f>SUM(E7:J7)</f>
        <v>0</v>
      </c>
      <c r="L7" s="318"/>
      <c r="M7" s="337">
        <f t="shared" si="0"/>
        <v>0</v>
      </c>
      <c r="N7" s="316"/>
      <c r="O7" s="331"/>
      <c r="P7" s="338"/>
      <c r="Q7" s="329">
        <f t="shared" si="1"/>
        <v>0</v>
      </c>
    </row>
    <row r="8" spans="1:17" ht="19.5" customHeight="1" thickBot="1" thickTop="1">
      <c r="A8" s="339" t="s">
        <v>173</v>
      </c>
      <c r="B8" s="320"/>
      <c r="C8" s="331"/>
      <c r="D8" s="316"/>
      <c r="E8" s="340"/>
      <c r="F8" s="341"/>
      <c r="G8" s="341"/>
      <c r="H8" s="342"/>
      <c r="I8" s="343"/>
      <c r="J8" s="343"/>
      <c r="K8" s="344"/>
      <c r="L8" s="318"/>
      <c r="M8" s="337">
        <f t="shared" si="0"/>
        <v>0</v>
      </c>
      <c r="N8" s="316"/>
      <c r="O8" s="331"/>
      <c r="P8" s="316"/>
      <c r="Q8" s="329">
        <f t="shared" si="1"/>
        <v>0</v>
      </c>
    </row>
    <row r="9" spans="1:17" ht="19.5" customHeight="1" thickBot="1" thickTop="1">
      <c r="A9" s="345" t="s">
        <v>174</v>
      </c>
      <c r="B9" s="320"/>
      <c r="C9" s="346"/>
      <c r="D9" s="316"/>
      <c r="E9" s="347"/>
      <c r="F9" s="333"/>
      <c r="G9" s="348"/>
      <c r="H9" s="334"/>
      <c r="I9" s="335"/>
      <c r="J9" s="335"/>
      <c r="K9" s="336">
        <f>SUM(E9:J9)</f>
        <v>0</v>
      </c>
      <c r="L9" s="318"/>
      <c r="M9" s="337">
        <f t="shared" si="0"/>
        <v>0</v>
      </c>
      <c r="N9" s="316"/>
      <c r="O9" s="346"/>
      <c r="P9" s="338"/>
      <c r="Q9" s="329">
        <f t="shared" si="1"/>
        <v>0</v>
      </c>
    </row>
    <row r="10" spans="1:17" ht="19.5" customHeight="1" thickBot="1" thickTop="1">
      <c r="A10" s="345" t="s">
        <v>175</v>
      </c>
      <c r="B10" s="320"/>
      <c r="C10" s="346"/>
      <c r="D10" s="316"/>
      <c r="E10" s="332"/>
      <c r="F10" s="333"/>
      <c r="G10" s="333"/>
      <c r="H10" s="334"/>
      <c r="I10" s="335"/>
      <c r="J10" s="335"/>
      <c r="K10" s="336">
        <f>SUM(E10:J10)</f>
        <v>0</v>
      </c>
      <c r="L10" s="318"/>
      <c r="M10" s="337">
        <f t="shared" si="0"/>
        <v>0</v>
      </c>
      <c r="N10" s="316"/>
      <c r="O10" s="346"/>
      <c r="P10" s="316"/>
      <c r="Q10" s="329">
        <f t="shared" si="1"/>
        <v>0</v>
      </c>
    </row>
    <row r="11" spans="1:17" ht="19.5" customHeight="1" thickBot="1" thickTop="1">
      <c r="A11" s="330" t="s">
        <v>176</v>
      </c>
      <c r="B11" s="320"/>
      <c r="C11" s="346"/>
      <c r="D11" s="316"/>
      <c r="E11" s="347"/>
      <c r="F11" s="348"/>
      <c r="G11" s="348"/>
      <c r="H11" s="333"/>
      <c r="I11" s="349"/>
      <c r="J11" s="349"/>
      <c r="K11" s="336">
        <f>SUM(E11:J11)</f>
        <v>0</v>
      </c>
      <c r="L11" s="318"/>
      <c r="M11" s="337">
        <f t="shared" si="0"/>
        <v>0</v>
      </c>
      <c r="N11" s="316"/>
      <c r="O11" s="350"/>
      <c r="P11" s="338"/>
      <c r="Q11" s="329">
        <f t="shared" si="1"/>
        <v>0</v>
      </c>
    </row>
    <row r="12" spans="1:17" ht="29.25" customHeight="1" thickBot="1" thickTop="1">
      <c r="A12" s="351" t="s">
        <v>177</v>
      </c>
      <c r="B12" s="320"/>
      <c r="C12" s="352">
        <f>SUM(C6:C11)</f>
        <v>0</v>
      </c>
      <c r="D12" s="353"/>
      <c r="E12" s="354">
        <f aca="true" t="shared" si="2" ref="E12:J12">SUM(E6:E11)</f>
        <v>0</v>
      </c>
      <c r="F12" s="355">
        <f t="shared" si="2"/>
        <v>0</v>
      </c>
      <c r="G12" s="355">
        <f t="shared" si="2"/>
        <v>0</v>
      </c>
      <c r="H12" s="356">
        <f t="shared" si="2"/>
        <v>0</v>
      </c>
      <c r="I12" s="357">
        <f t="shared" si="2"/>
        <v>0</v>
      </c>
      <c r="J12" s="357">
        <f t="shared" si="2"/>
        <v>0</v>
      </c>
      <c r="K12" s="358">
        <f>SUM(E12:J12)</f>
        <v>0</v>
      </c>
      <c r="L12" s="359"/>
      <c r="M12" s="315">
        <f t="shared" si="0"/>
        <v>0</v>
      </c>
      <c r="N12" s="353"/>
      <c r="O12" s="360">
        <f>SUM(O6:O11)</f>
        <v>0</v>
      </c>
      <c r="P12" s="353"/>
      <c r="Q12" s="315">
        <f t="shared" si="1"/>
        <v>0</v>
      </c>
    </row>
    <row r="13" spans="1:17" ht="9.75" customHeight="1" thickBot="1" thickTop="1">
      <c r="A13" s="361"/>
      <c r="B13" s="362"/>
      <c r="C13" s="316"/>
      <c r="D13" s="316"/>
      <c r="E13" s="363"/>
      <c r="F13" s="363"/>
      <c r="G13" s="363"/>
      <c r="H13" s="363"/>
      <c r="I13" s="363"/>
      <c r="J13" s="363"/>
      <c r="K13" s="363"/>
      <c r="L13" s="318"/>
      <c r="M13" s="318"/>
      <c r="N13" s="316"/>
      <c r="O13" s="318"/>
      <c r="P13" s="316"/>
      <c r="Q13" s="318"/>
    </row>
    <row r="14" spans="1:17" ht="19.5" customHeight="1" thickBot="1" thickTop="1">
      <c r="A14" s="319" t="s">
        <v>178</v>
      </c>
      <c r="B14" s="364"/>
      <c r="C14" s="328"/>
      <c r="D14" s="316"/>
      <c r="E14" s="365"/>
      <c r="F14" s="366"/>
      <c r="G14" s="366"/>
      <c r="H14" s="366"/>
      <c r="I14" s="366"/>
      <c r="J14" s="366"/>
      <c r="K14" s="367">
        <f>SUM(E14:J14)</f>
        <v>0</v>
      </c>
      <c r="L14" s="318"/>
      <c r="M14" s="329">
        <f>K14+C14</f>
        <v>0</v>
      </c>
      <c r="N14" s="316"/>
      <c r="O14" s="321"/>
      <c r="P14" s="316"/>
      <c r="Q14" s="329">
        <f>O14+M14</f>
        <v>0</v>
      </c>
    </row>
    <row r="15" spans="1:17" ht="19.5" customHeight="1" thickBot="1" thickTop="1">
      <c r="A15" s="368" t="s">
        <v>179</v>
      </c>
      <c r="B15" s="364"/>
      <c r="C15" s="369"/>
      <c r="D15" s="316"/>
      <c r="E15" s="370"/>
      <c r="F15" s="371"/>
      <c r="G15" s="371"/>
      <c r="H15" s="371"/>
      <c r="I15" s="371"/>
      <c r="J15" s="371"/>
      <c r="K15" s="372">
        <f>SUM(E15:J15)</f>
        <v>0</v>
      </c>
      <c r="L15" s="318"/>
      <c r="M15" s="329">
        <f>K15+C15</f>
        <v>0</v>
      </c>
      <c r="N15" s="316"/>
      <c r="O15" s="373"/>
      <c r="P15" s="374"/>
      <c r="Q15" s="329">
        <f>O15+M15</f>
        <v>0</v>
      </c>
    </row>
    <row r="16" spans="1:17" ht="19.5" customHeight="1" thickBot="1" thickTop="1">
      <c r="A16" s="375" t="s">
        <v>180</v>
      </c>
      <c r="B16" s="364"/>
      <c r="C16" s="376">
        <f>SUM(C14:C15)</f>
        <v>0</v>
      </c>
      <c r="D16" s="353"/>
      <c r="E16" s="377">
        <f aca="true" t="shared" si="3" ref="E16:J16">SUM(E14:E15)</f>
        <v>0</v>
      </c>
      <c r="F16" s="378">
        <f t="shared" si="3"/>
        <v>0</v>
      </c>
      <c r="G16" s="378">
        <f t="shared" si="3"/>
        <v>0</v>
      </c>
      <c r="H16" s="378">
        <f t="shared" si="3"/>
        <v>0</v>
      </c>
      <c r="I16" s="378">
        <f t="shared" si="3"/>
        <v>0</v>
      </c>
      <c r="J16" s="378">
        <f t="shared" si="3"/>
        <v>0</v>
      </c>
      <c r="K16" s="379">
        <f>SUM(E16:J16)</f>
        <v>0</v>
      </c>
      <c r="L16" s="359"/>
      <c r="M16" s="315">
        <f>K16+C16</f>
        <v>0</v>
      </c>
      <c r="N16" s="353"/>
      <c r="O16" s="376">
        <f>SUM(O14:O15)</f>
        <v>0</v>
      </c>
      <c r="P16" s="380"/>
      <c r="Q16" s="315">
        <f>O16+M16</f>
        <v>0</v>
      </c>
    </row>
    <row r="17" spans="1:17" ht="9.75" customHeight="1" thickBot="1" thickTop="1">
      <c r="A17" s="381"/>
      <c r="B17" s="382"/>
      <c r="C17" s="316"/>
      <c r="D17" s="316"/>
      <c r="E17" s="316"/>
      <c r="F17" s="316"/>
      <c r="G17" s="316"/>
      <c r="H17" s="318"/>
      <c r="I17" s="318"/>
      <c r="J17" s="318"/>
      <c r="K17" s="316"/>
      <c r="L17" s="318"/>
      <c r="M17" s="318"/>
      <c r="N17" s="316"/>
      <c r="O17" s="316"/>
      <c r="P17" s="316"/>
      <c r="Q17" s="318"/>
    </row>
    <row r="18" spans="1:17" ht="19.5" customHeight="1" thickBot="1" thickTop="1">
      <c r="A18" s="383" t="s">
        <v>181</v>
      </c>
      <c r="B18" s="384"/>
      <c r="C18" s="385"/>
      <c r="D18" s="316"/>
      <c r="E18" s="386"/>
      <c r="F18" s="387"/>
      <c r="G18" s="387"/>
      <c r="H18" s="387"/>
      <c r="I18" s="388"/>
      <c r="J18" s="388"/>
      <c r="K18" s="389">
        <f>SUM(E18:J18)</f>
        <v>0</v>
      </c>
      <c r="L18" s="318"/>
      <c r="M18" s="315">
        <f>K18+C18</f>
        <v>0</v>
      </c>
      <c r="N18" s="318"/>
      <c r="O18" s="390"/>
      <c r="P18" s="363"/>
      <c r="Q18" s="315">
        <f>O18+M18</f>
        <v>0</v>
      </c>
    </row>
    <row r="19" spans="1:17" ht="9.75" customHeight="1" thickBot="1" thickTop="1">
      <c r="A19" s="391"/>
      <c r="B19" s="392"/>
      <c r="C19" s="393"/>
      <c r="D19" s="393"/>
      <c r="E19" s="363"/>
      <c r="F19" s="363"/>
      <c r="G19" s="363"/>
      <c r="H19" s="363"/>
      <c r="I19" s="363"/>
      <c r="J19" s="363"/>
      <c r="K19" s="363"/>
      <c r="L19" s="318"/>
      <c r="M19" s="318"/>
      <c r="N19" s="316"/>
      <c r="O19" s="393"/>
      <c r="P19" s="363"/>
      <c r="Q19" s="318"/>
    </row>
    <row r="20" spans="1:17" ht="19.5" customHeight="1" thickBot="1" thickTop="1">
      <c r="A20" s="383" t="s">
        <v>182</v>
      </c>
      <c r="B20" s="394"/>
      <c r="C20" s="385"/>
      <c r="D20" s="316"/>
      <c r="E20" s="386"/>
      <c r="F20" s="388"/>
      <c r="G20" s="388"/>
      <c r="H20" s="388"/>
      <c r="I20" s="388"/>
      <c r="J20" s="388"/>
      <c r="K20" s="395">
        <f>SUM(E20:J20)</f>
        <v>0</v>
      </c>
      <c r="L20" s="318"/>
      <c r="M20" s="315">
        <f>K20+C20</f>
        <v>0</v>
      </c>
      <c r="N20" s="316"/>
      <c r="O20" s="396"/>
      <c r="P20" s="363"/>
      <c r="Q20" s="315">
        <f>O20+M20</f>
        <v>0</v>
      </c>
    </row>
    <row r="21" spans="1:17" ht="9.75" customHeight="1" thickBot="1" thickTop="1">
      <c r="A21" s="397"/>
      <c r="B21" s="363"/>
      <c r="C21" s="363"/>
      <c r="D21" s="288"/>
      <c r="E21" s="363"/>
      <c r="F21" s="363"/>
      <c r="G21" s="363"/>
      <c r="H21" s="363"/>
      <c r="I21" s="363"/>
      <c r="J21" s="363"/>
      <c r="K21" s="363"/>
      <c r="L21" s="363"/>
      <c r="M21" s="318"/>
      <c r="N21" s="363"/>
      <c r="O21" s="363"/>
      <c r="P21" s="363"/>
      <c r="Q21" s="318"/>
    </row>
    <row r="22" spans="1:17" ht="19.5" customHeight="1" thickBot="1" thickTop="1">
      <c r="A22" s="310" t="s">
        <v>183</v>
      </c>
      <c r="B22" s="363"/>
      <c r="C22" s="398"/>
      <c r="D22" s="288"/>
      <c r="E22" s="399"/>
      <c r="F22" s="400"/>
      <c r="G22" s="400"/>
      <c r="H22" s="400"/>
      <c r="I22" s="400"/>
      <c r="J22" s="400"/>
      <c r="K22" s="358">
        <f>SUM(E22:J22)</f>
        <v>0</v>
      </c>
      <c r="L22" s="288"/>
      <c r="M22" s="315">
        <f>K22+C22</f>
        <v>0</v>
      </c>
      <c r="N22" s="288"/>
      <c r="O22" s="401"/>
      <c r="P22" s="363"/>
      <c r="Q22" s="315">
        <f>O22+M22</f>
        <v>0</v>
      </c>
    </row>
    <row r="23" spans="1:17" ht="9.75" customHeight="1" thickBot="1" thickTop="1">
      <c r="A23" s="397"/>
      <c r="B23" s="363"/>
      <c r="C23" s="363"/>
      <c r="D23" s="288"/>
      <c r="E23" s="316"/>
      <c r="F23" s="316"/>
      <c r="G23" s="316"/>
      <c r="H23" s="316"/>
      <c r="I23" s="316"/>
      <c r="J23" s="316"/>
      <c r="K23" s="316"/>
      <c r="L23" s="363"/>
      <c r="M23" s="318"/>
      <c r="N23" s="363"/>
      <c r="O23" s="363"/>
      <c r="P23" s="363"/>
      <c r="Q23" s="318"/>
    </row>
    <row r="24" spans="1:17" ht="37.5" customHeight="1" thickBot="1" thickTop="1">
      <c r="A24" s="383" t="s">
        <v>184</v>
      </c>
      <c r="B24" s="363"/>
      <c r="C24" s="315">
        <f>C22+C20+C18+C16+C12+C4</f>
        <v>0</v>
      </c>
      <c r="D24" s="359"/>
      <c r="E24" s="402">
        <f aca="true" t="shared" si="4" ref="E24:J24">E22+E20+E18+E16+E12+E4</f>
        <v>0</v>
      </c>
      <c r="F24" s="356">
        <f t="shared" si="4"/>
        <v>0</v>
      </c>
      <c r="G24" s="356">
        <f t="shared" si="4"/>
        <v>0</v>
      </c>
      <c r="H24" s="356">
        <f t="shared" si="4"/>
        <v>0</v>
      </c>
      <c r="I24" s="356">
        <f t="shared" si="4"/>
        <v>0</v>
      </c>
      <c r="J24" s="356">
        <f t="shared" si="4"/>
        <v>0</v>
      </c>
      <c r="K24" s="358">
        <f>SUM(E24:J24)</f>
        <v>0</v>
      </c>
      <c r="L24" s="359"/>
      <c r="M24" s="315">
        <f>K24+C24</f>
        <v>0</v>
      </c>
      <c r="N24" s="359"/>
      <c r="O24" s="315">
        <f>O22+O20+O18+O16+O12+O4</f>
        <v>0</v>
      </c>
      <c r="P24" s="359"/>
      <c r="Q24" s="315">
        <f>O24+M24</f>
        <v>0</v>
      </c>
    </row>
    <row r="25" spans="1:17" ht="9.75" customHeight="1" thickBot="1" thickTop="1">
      <c r="A25" s="397"/>
      <c r="B25" s="363"/>
      <c r="C25" s="363"/>
      <c r="D25" s="288"/>
      <c r="E25" s="363"/>
      <c r="F25" s="363"/>
      <c r="G25" s="363"/>
      <c r="H25" s="363"/>
      <c r="I25" s="363"/>
      <c r="J25" s="363"/>
      <c r="K25" s="363"/>
      <c r="L25" s="363"/>
      <c r="M25" s="318"/>
      <c r="N25" s="363"/>
      <c r="O25" s="363"/>
      <c r="P25" s="363"/>
      <c r="Q25" s="363"/>
    </row>
    <row r="26" spans="1:17" ht="24" customHeight="1" thickBot="1" thickTop="1">
      <c r="A26" s="403" t="s">
        <v>185</v>
      </c>
      <c r="B26" s="286"/>
      <c r="C26" s="404" t="e">
        <f>C24/M24</f>
        <v>#DIV/0!</v>
      </c>
      <c r="D26" s="405"/>
      <c r="E26" s="406" t="e">
        <f>E24/M24</f>
        <v>#DIV/0!</v>
      </c>
      <c r="F26" s="407" t="e">
        <f>F24/M24</f>
        <v>#DIV/0!</v>
      </c>
      <c r="G26" s="407" t="e">
        <f>G24/M24</f>
        <v>#DIV/0!</v>
      </c>
      <c r="H26" s="407" t="e">
        <f>H24/M24</f>
        <v>#DIV/0!</v>
      </c>
      <c r="I26" s="407" t="e">
        <f>I24/M24</f>
        <v>#DIV/0!</v>
      </c>
      <c r="J26" s="407" t="e">
        <f>J24/M24</f>
        <v>#DIV/0!</v>
      </c>
      <c r="K26" s="407" t="e">
        <f>K24/M24</f>
        <v>#DIV/0!</v>
      </c>
      <c r="L26" s="408"/>
      <c r="M26" s="404" t="e">
        <f>K26+C26</f>
        <v>#DIV/0!</v>
      </c>
      <c r="N26" s="409"/>
      <c r="O26" s="385"/>
      <c r="P26" s="363"/>
      <c r="Q26" s="385"/>
    </row>
    <row r="27" spans="1:17" ht="9.75" customHeight="1" thickBot="1" thickTop="1">
      <c r="A27" s="397"/>
      <c r="B27" s="286"/>
      <c r="C27" s="363"/>
      <c r="D27" s="288"/>
      <c r="E27" s="316"/>
      <c r="F27" s="316"/>
      <c r="G27" s="316"/>
      <c r="H27" s="316"/>
      <c r="I27" s="316"/>
      <c r="J27" s="316"/>
      <c r="K27" s="316"/>
      <c r="L27" s="363"/>
      <c r="M27" s="363"/>
      <c r="N27" s="363"/>
      <c r="O27" s="363"/>
      <c r="P27" s="363"/>
      <c r="Q27" s="363"/>
    </row>
    <row r="28" spans="1:17" ht="44.25" customHeight="1" thickBot="1" thickTop="1">
      <c r="A28" s="310" t="s">
        <v>186</v>
      </c>
      <c r="B28" s="363"/>
      <c r="C28" s="315" t="e">
        <f>C24+C26*O24</f>
        <v>#DIV/0!</v>
      </c>
      <c r="D28" s="359"/>
      <c r="E28" s="402" t="e">
        <f>E24+E26*O24</f>
        <v>#DIV/0!</v>
      </c>
      <c r="F28" s="356" t="e">
        <f>F24+F26*O24</f>
        <v>#DIV/0!</v>
      </c>
      <c r="G28" s="356" t="e">
        <f>G24+G26*O24</f>
        <v>#DIV/0!</v>
      </c>
      <c r="H28" s="356" t="e">
        <f>H24+H26*O24</f>
        <v>#DIV/0!</v>
      </c>
      <c r="I28" s="356" t="e">
        <f>I24+I26*O24</f>
        <v>#DIV/0!</v>
      </c>
      <c r="J28" s="356" t="e">
        <f>J24+J26*O24</f>
        <v>#DIV/0!</v>
      </c>
      <c r="K28" s="389" t="e">
        <f>K24+K26*O24</f>
        <v>#DIV/0!</v>
      </c>
      <c r="L28" s="410"/>
      <c r="M28" s="411" t="e">
        <f>K28+C28</f>
        <v>#DIV/0!</v>
      </c>
      <c r="N28" s="409"/>
      <c r="O28" s="385"/>
      <c r="P28" s="363"/>
      <c r="Q28" s="385"/>
    </row>
    <row r="29" ht="11.25" thickTop="1"/>
  </sheetData>
  <sheetProtection password="CD69" sheet="1"/>
  <printOptions horizontalCentered="1" verticalCentered="1"/>
  <pageMargins left="0.7874015748031497" right="0.7874015748031497" top="0.1968503937007874" bottom="0.1968503937007874" header="0.11811023622047245" footer="0.11811023622047245"/>
  <pageSetup fitToHeight="1" fitToWidth="1" horizontalDpi="600" verticalDpi="600" orientation="landscape" paperSize="9" scale="90" r:id="rId1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euil5">
    <tabColor rgb="FFFFC000"/>
  </sheetPr>
  <dimension ref="A1:Q30"/>
  <sheetViews>
    <sheetView showGridLines="0" zoomScale="75" zoomScaleNormal="75" zoomScalePageLayoutView="0" workbookViewId="0" topLeftCell="A1">
      <pane xSplit="2" ySplit="3" topLeftCell="C16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E41" sqref="E41"/>
    </sheetView>
  </sheetViews>
  <sheetFormatPr defaultColWidth="10.28125" defaultRowHeight="12.75"/>
  <cols>
    <col min="1" max="1" width="45.57421875" style="22" customWidth="1"/>
    <col min="2" max="2" width="1.7109375" style="22" customWidth="1"/>
    <col min="3" max="3" width="21.7109375" style="22" customWidth="1"/>
    <col min="4" max="4" width="1.7109375" style="22" customWidth="1"/>
    <col min="5" max="10" width="15.7109375" style="22" customWidth="1"/>
    <col min="11" max="11" width="18.7109375" style="22" customWidth="1"/>
    <col min="12" max="12" width="1.7109375" style="22" customWidth="1"/>
    <col min="13" max="13" width="21.7109375" style="22" customWidth="1"/>
    <col min="14" max="14" width="1.7109375" style="22" customWidth="1"/>
    <col min="15" max="15" width="21.7109375" style="22" customWidth="1"/>
    <col min="16" max="16" width="1.7109375" style="22" customWidth="1"/>
    <col min="17" max="17" width="24.7109375" style="22" customWidth="1"/>
    <col min="18" max="16384" width="10.28125" style="22" customWidth="1"/>
  </cols>
  <sheetData>
    <row r="1" spans="1:17" ht="41.25" customHeight="1" thickBot="1" thickTop="1">
      <c r="A1" s="412" t="s">
        <v>187</v>
      </c>
      <c r="B1" s="413"/>
      <c r="C1" s="414" t="s">
        <v>159</v>
      </c>
      <c r="D1" s="415"/>
      <c r="E1" s="416" t="s">
        <v>188</v>
      </c>
      <c r="F1" s="417"/>
      <c r="G1" s="417"/>
      <c r="H1" s="417"/>
      <c r="I1" s="417"/>
      <c r="J1" s="417"/>
      <c r="K1" s="418"/>
      <c r="L1" s="419"/>
      <c r="M1" s="414" t="s">
        <v>161</v>
      </c>
      <c r="N1" s="420"/>
      <c r="O1" s="421" t="s">
        <v>162</v>
      </c>
      <c r="P1" s="422"/>
      <c r="Q1" s="421" t="s">
        <v>163</v>
      </c>
    </row>
    <row r="2" spans="1:17" ht="59.25" customHeight="1" thickBot="1">
      <c r="A2" s="520" t="s">
        <v>322</v>
      </c>
      <c r="B2" s="413"/>
      <c r="C2" s="423" t="s">
        <v>164</v>
      </c>
      <c r="D2" s="424"/>
      <c r="E2" s="425" t="s">
        <v>141</v>
      </c>
      <c r="F2" s="426" t="s">
        <v>142</v>
      </c>
      <c r="G2" s="426" t="s">
        <v>143</v>
      </c>
      <c r="H2" s="426" t="s">
        <v>144</v>
      </c>
      <c r="I2" s="427" t="s">
        <v>166</v>
      </c>
      <c r="J2" s="428" t="s">
        <v>146</v>
      </c>
      <c r="K2" s="429" t="s">
        <v>167</v>
      </c>
      <c r="L2" s="430"/>
      <c r="M2" s="423" t="s">
        <v>168</v>
      </c>
      <c r="N2" s="431"/>
      <c r="O2" s="423" t="s">
        <v>169</v>
      </c>
      <c r="P2" s="432"/>
      <c r="Q2" s="433"/>
    </row>
    <row r="3" spans="1:17" ht="17.25" customHeight="1" thickBot="1" thickTop="1">
      <c r="A3" s="413"/>
      <c r="B3" s="413"/>
      <c r="C3" s="434"/>
      <c r="D3" s="434"/>
      <c r="E3" s="434"/>
      <c r="F3" s="434"/>
      <c r="G3" s="434"/>
      <c r="H3" s="434"/>
      <c r="I3" s="434"/>
      <c r="J3" s="434"/>
      <c r="K3" s="434"/>
      <c r="L3" s="434"/>
      <c r="M3" s="434"/>
      <c r="N3" s="434"/>
      <c r="O3" s="434"/>
      <c r="P3" s="434"/>
      <c r="Q3" s="434"/>
    </row>
    <row r="4" spans="1:17" ht="36" customHeight="1" thickBot="1" thickTop="1">
      <c r="A4" s="435" t="s">
        <v>189</v>
      </c>
      <c r="B4" s="436"/>
      <c r="C4" s="437"/>
      <c r="D4" s="438">
        <v>500</v>
      </c>
      <c r="E4" s="439"/>
      <c r="F4" s="440"/>
      <c r="G4" s="440"/>
      <c r="H4" s="440"/>
      <c r="I4" s="440"/>
      <c r="J4" s="440"/>
      <c r="K4" s="441">
        <f>SUM(E4:J4)</f>
        <v>0</v>
      </c>
      <c r="L4" s="438"/>
      <c r="M4" s="442">
        <f>SUM(K4,C4)</f>
        <v>0</v>
      </c>
      <c r="N4" s="438"/>
      <c r="O4" s="437"/>
      <c r="P4" s="438"/>
      <c r="Q4" s="442">
        <f>SUM(O4,M4)</f>
        <v>0</v>
      </c>
    </row>
    <row r="5" spans="1:17" ht="36" customHeight="1" thickBot="1">
      <c r="A5" s="443" t="s">
        <v>146</v>
      </c>
      <c r="B5" s="436"/>
      <c r="C5" s="444"/>
      <c r="D5" s="438"/>
      <c r="E5" s="445"/>
      <c r="F5" s="446"/>
      <c r="G5" s="446"/>
      <c r="H5" s="446"/>
      <c r="I5" s="446"/>
      <c r="J5" s="446"/>
      <c r="K5" s="447">
        <f>SUM(E5:J5)</f>
        <v>0</v>
      </c>
      <c r="L5" s="438"/>
      <c r="M5" s="448">
        <f>SUM(K5,C5)</f>
        <v>0</v>
      </c>
      <c r="N5" s="438"/>
      <c r="O5" s="444"/>
      <c r="P5" s="438"/>
      <c r="Q5" s="449">
        <f>SUM(O5,M5)</f>
        <v>0</v>
      </c>
    </row>
    <row r="6" spans="1:17" ht="36" customHeight="1" thickBot="1" thickTop="1">
      <c r="A6" s="450" t="s">
        <v>190</v>
      </c>
      <c r="B6" s="436"/>
      <c r="C6" s="451">
        <f>SUM(C4:C5)</f>
        <v>0</v>
      </c>
      <c r="D6" s="452"/>
      <c r="E6" s="453">
        <f aca="true" t="shared" si="0" ref="E6:K6">SUM(E4:E5)</f>
        <v>0</v>
      </c>
      <c r="F6" s="454">
        <f t="shared" si="0"/>
        <v>0</v>
      </c>
      <c r="G6" s="454">
        <f t="shared" si="0"/>
        <v>0</v>
      </c>
      <c r="H6" s="454">
        <f t="shared" si="0"/>
        <v>0</v>
      </c>
      <c r="I6" s="454">
        <f t="shared" si="0"/>
        <v>0</v>
      </c>
      <c r="J6" s="454">
        <f t="shared" si="0"/>
        <v>0</v>
      </c>
      <c r="K6" s="454">
        <f t="shared" si="0"/>
        <v>0</v>
      </c>
      <c r="L6" s="452"/>
      <c r="M6" s="451">
        <f>SUM(M4:M5)</f>
        <v>0</v>
      </c>
      <c r="N6" s="452"/>
      <c r="O6" s="451">
        <f>SUM(O4:O5)</f>
        <v>0</v>
      </c>
      <c r="P6" s="452"/>
      <c r="Q6" s="451">
        <f>SUM(Q4:Q5)</f>
        <v>0</v>
      </c>
    </row>
    <row r="7" spans="1:17" ht="17.25" customHeight="1" thickBot="1" thickTop="1">
      <c r="A7" s="413"/>
      <c r="B7" s="413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</row>
    <row r="8" spans="1:17" ht="36" customHeight="1" thickBot="1" thickTop="1">
      <c r="A8" s="435" t="s">
        <v>191</v>
      </c>
      <c r="B8" s="436"/>
      <c r="C8" s="437"/>
      <c r="D8" s="438"/>
      <c r="E8" s="439"/>
      <c r="F8" s="440"/>
      <c r="G8" s="440"/>
      <c r="H8" s="440"/>
      <c r="I8" s="440"/>
      <c r="J8" s="440"/>
      <c r="K8" s="441">
        <f>SUM(E8:J8)</f>
        <v>0</v>
      </c>
      <c r="L8" s="438"/>
      <c r="M8" s="442">
        <f>SUM(K8,C8)</f>
        <v>0</v>
      </c>
      <c r="N8" s="438"/>
      <c r="O8" s="437"/>
      <c r="P8" s="438"/>
      <c r="Q8" s="442">
        <f>SUM(O8,M8)</f>
        <v>0</v>
      </c>
    </row>
    <row r="9" spans="1:17" ht="36" customHeight="1" thickBot="1">
      <c r="A9" s="455" t="s">
        <v>192</v>
      </c>
      <c r="B9" s="436"/>
      <c r="C9" s="444"/>
      <c r="D9" s="438"/>
      <c r="E9" s="445"/>
      <c r="F9" s="446"/>
      <c r="G9" s="446"/>
      <c r="H9" s="446"/>
      <c r="I9" s="446"/>
      <c r="J9" s="446"/>
      <c r="K9" s="447">
        <f>SUM(E9:J9)</f>
        <v>0</v>
      </c>
      <c r="L9" s="438"/>
      <c r="M9" s="448">
        <f>SUM(K9,C9)</f>
        <v>0</v>
      </c>
      <c r="N9" s="438"/>
      <c r="O9" s="444"/>
      <c r="P9" s="438"/>
      <c r="Q9" s="448">
        <f>SUM(O9,M9)</f>
        <v>0</v>
      </c>
    </row>
    <row r="10" spans="1:17" ht="36" customHeight="1" thickBot="1" thickTop="1">
      <c r="A10" s="450" t="s">
        <v>193</v>
      </c>
      <c r="B10" s="413"/>
      <c r="C10" s="451">
        <f>SUM(C8:C9)</f>
        <v>0</v>
      </c>
      <c r="D10" s="452"/>
      <c r="E10" s="454">
        <f aca="true" t="shared" si="1" ref="E10:K10">SUM(E8:E9)</f>
        <v>0</v>
      </c>
      <c r="F10" s="454">
        <f t="shared" si="1"/>
        <v>0</v>
      </c>
      <c r="G10" s="454">
        <f t="shared" si="1"/>
        <v>0</v>
      </c>
      <c r="H10" s="454">
        <f t="shared" si="1"/>
        <v>0</v>
      </c>
      <c r="I10" s="454">
        <f t="shared" si="1"/>
        <v>0</v>
      </c>
      <c r="J10" s="454">
        <f t="shared" si="1"/>
        <v>0</v>
      </c>
      <c r="K10" s="454">
        <f t="shared" si="1"/>
        <v>0</v>
      </c>
      <c r="L10" s="452"/>
      <c r="M10" s="451">
        <f>SUM(M8:M9)</f>
        <v>0</v>
      </c>
      <c r="N10" s="452"/>
      <c r="O10" s="451">
        <f>SUM(O8:O9)</f>
        <v>0</v>
      </c>
      <c r="P10" s="452"/>
      <c r="Q10" s="451">
        <f>SUM(Q8:Q9)</f>
        <v>0</v>
      </c>
    </row>
    <row r="11" spans="1:17" ht="17.25" customHeight="1" thickBot="1" thickTop="1">
      <c r="A11" s="436"/>
      <c r="B11" s="413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</row>
    <row r="12" spans="1:17" ht="36" customHeight="1" thickBot="1" thickTop="1">
      <c r="A12" s="435" t="s">
        <v>194</v>
      </c>
      <c r="B12" s="436"/>
      <c r="C12" s="437"/>
      <c r="D12" s="438">
        <v>500</v>
      </c>
      <c r="E12" s="439"/>
      <c r="F12" s="440"/>
      <c r="G12" s="440"/>
      <c r="H12" s="440"/>
      <c r="I12" s="440"/>
      <c r="J12" s="440"/>
      <c r="K12" s="441">
        <f>SUM(E12:J12)</f>
        <v>0</v>
      </c>
      <c r="L12" s="438"/>
      <c r="M12" s="442">
        <f>SUM(K12,C12)</f>
        <v>0</v>
      </c>
      <c r="N12" s="438"/>
      <c r="O12" s="437"/>
      <c r="P12" s="438"/>
      <c r="Q12" s="442">
        <f>SUM(O12,M12)</f>
        <v>0</v>
      </c>
    </row>
    <row r="13" spans="1:17" ht="36" customHeight="1" thickBot="1">
      <c r="A13" s="455" t="s">
        <v>195</v>
      </c>
      <c r="B13" s="436"/>
      <c r="C13" s="444"/>
      <c r="D13" s="438"/>
      <c r="E13" s="445"/>
      <c r="F13" s="446"/>
      <c r="G13" s="446"/>
      <c r="H13" s="446"/>
      <c r="I13" s="446"/>
      <c r="J13" s="446"/>
      <c r="K13" s="447">
        <f>SUM(E13:J13)</f>
        <v>0</v>
      </c>
      <c r="L13" s="438"/>
      <c r="M13" s="448">
        <f>K13+C13</f>
        <v>0</v>
      </c>
      <c r="N13" s="438"/>
      <c r="O13" s="444"/>
      <c r="P13" s="438"/>
      <c r="Q13" s="448">
        <f>SUM(O13,M13)</f>
        <v>0</v>
      </c>
    </row>
    <row r="14" spans="1:17" ht="36" customHeight="1" thickBot="1" thickTop="1">
      <c r="A14" s="450" t="s">
        <v>196</v>
      </c>
      <c r="B14" s="413"/>
      <c r="C14" s="451">
        <f>SUM(C12:C13)</f>
        <v>0</v>
      </c>
      <c r="D14" s="452"/>
      <c r="E14" s="454">
        <f aca="true" t="shared" si="2" ref="E14:K14">SUM(E12:E13)</f>
        <v>0</v>
      </c>
      <c r="F14" s="454">
        <f t="shared" si="2"/>
        <v>0</v>
      </c>
      <c r="G14" s="454">
        <f t="shared" si="2"/>
        <v>0</v>
      </c>
      <c r="H14" s="454">
        <f t="shared" si="2"/>
        <v>0</v>
      </c>
      <c r="I14" s="454">
        <f t="shared" si="2"/>
        <v>0</v>
      </c>
      <c r="J14" s="454">
        <f t="shared" si="2"/>
        <v>0</v>
      </c>
      <c r="K14" s="454">
        <f t="shared" si="2"/>
        <v>0</v>
      </c>
      <c r="L14" s="452"/>
      <c r="M14" s="451">
        <f>SUM(M12:M13)</f>
        <v>0</v>
      </c>
      <c r="N14" s="452"/>
      <c r="O14" s="451">
        <f>SUM(O12:O13)</f>
        <v>0</v>
      </c>
      <c r="P14" s="452"/>
      <c r="Q14" s="451">
        <f>SUM(Q12:Q13)</f>
        <v>0</v>
      </c>
    </row>
    <row r="15" spans="1:17" ht="17.25" customHeight="1" thickBot="1" thickTop="1">
      <c r="A15" s="413"/>
      <c r="B15" s="413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</row>
    <row r="16" spans="1:17" ht="36" customHeight="1" thickBot="1" thickTop="1">
      <c r="A16" s="450" t="s">
        <v>197</v>
      </c>
      <c r="B16" s="436"/>
      <c r="C16" s="456"/>
      <c r="D16" s="452"/>
      <c r="E16" s="457"/>
      <c r="F16" s="458"/>
      <c r="G16" s="458"/>
      <c r="H16" s="458"/>
      <c r="I16" s="458"/>
      <c r="J16" s="458"/>
      <c r="K16" s="459">
        <f>E16+F16+G16+H16+I16+J16</f>
        <v>0</v>
      </c>
      <c r="L16" s="452"/>
      <c r="M16" s="460">
        <f>SUM(K16,C16)</f>
        <v>0</v>
      </c>
      <c r="N16" s="452"/>
      <c r="O16" s="456"/>
      <c r="P16" s="452"/>
      <c r="Q16" s="460">
        <f>SUM(O16,M16)</f>
        <v>0</v>
      </c>
    </row>
    <row r="17" spans="1:17" ht="17.25" customHeight="1" thickBot="1" thickTop="1">
      <c r="A17" s="413"/>
      <c r="B17" s="413"/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</row>
    <row r="18" spans="1:17" ht="36" customHeight="1" thickBot="1" thickTop="1">
      <c r="A18" s="435" t="s">
        <v>198</v>
      </c>
      <c r="B18" s="436"/>
      <c r="C18" s="437"/>
      <c r="D18" s="438"/>
      <c r="E18" s="439"/>
      <c r="F18" s="440"/>
      <c r="G18" s="440"/>
      <c r="H18" s="440"/>
      <c r="I18" s="440"/>
      <c r="J18" s="440"/>
      <c r="K18" s="441">
        <f>SUM(E18:J18)</f>
        <v>0</v>
      </c>
      <c r="L18" s="438"/>
      <c r="M18" s="442">
        <f>SUM(K18,C18)</f>
        <v>0</v>
      </c>
      <c r="N18" s="438"/>
      <c r="O18" s="437"/>
      <c r="P18" s="438"/>
      <c r="Q18" s="442">
        <f>SUM(O18,M18)</f>
        <v>0</v>
      </c>
    </row>
    <row r="19" spans="1:17" ht="36" customHeight="1" thickBot="1">
      <c r="A19" s="461" t="s">
        <v>199</v>
      </c>
      <c r="B19" s="436"/>
      <c r="C19" s="462"/>
      <c r="D19" s="438"/>
      <c r="E19" s="463"/>
      <c r="F19" s="464"/>
      <c r="G19" s="464"/>
      <c r="H19" s="464"/>
      <c r="I19" s="464"/>
      <c r="J19" s="464"/>
      <c r="K19" s="465">
        <f>SUM(E19:J19)</f>
        <v>0</v>
      </c>
      <c r="L19" s="438"/>
      <c r="M19" s="466">
        <f>SUM(K19,C19)</f>
        <v>0</v>
      </c>
      <c r="N19" s="438"/>
      <c r="O19" s="462"/>
      <c r="P19" s="438"/>
      <c r="Q19" s="449">
        <f>SUM(O19,M19)</f>
        <v>0</v>
      </c>
    </row>
    <row r="20" spans="1:17" ht="36" customHeight="1" thickBot="1">
      <c r="A20" s="467" t="s">
        <v>200</v>
      </c>
      <c r="B20" s="436"/>
      <c r="C20" s="444"/>
      <c r="D20" s="438"/>
      <c r="E20" s="445"/>
      <c r="F20" s="446"/>
      <c r="G20" s="446"/>
      <c r="H20" s="446"/>
      <c r="I20" s="446"/>
      <c r="J20" s="446"/>
      <c r="K20" s="447">
        <f>SUM(E20:J20)</f>
        <v>0</v>
      </c>
      <c r="L20" s="438"/>
      <c r="M20" s="448">
        <f>SUM(K20,C20)</f>
        <v>0</v>
      </c>
      <c r="N20" s="438"/>
      <c r="O20" s="444"/>
      <c r="P20" s="438"/>
      <c r="Q20" s="449">
        <f>SUM(O20,M20)</f>
        <v>0</v>
      </c>
    </row>
    <row r="21" spans="1:17" ht="36" customHeight="1" thickBot="1" thickTop="1">
      <c r="A21" s="468" t="s">
        <v>201</v>
      </c>
      <c r="B21" s="436"/>
      <c r="C21" s="451">
        <f>SUM(C18:C20)</f>
        <v>0</v>
      </c>
      <c r="D21" s="452"/>
      <c r="E21" s="454">
        <f aca="true" t="shared" si="3" ref="E21:K21">SUM(E18:E20)</f>
        <v>0</v>
      </c>
      <c r="F21" s="454">
        <f t="shared" si="3"/>
        <v>0</v>
      </c>
      <c r="G21" s="454">
        <f t="shared" si="3"/>
        <v>0</v>
      </c>
      <c r="H21" s="454">
        <f t="shared" si="3"/>
        <v>0</v>
      </c>
      <c r="I21" s="454">
        <f t="shared" si="3"/>
        <v>0</v>
      </c>
      <c r="J21" s="454">
        <f t="shared" si="3"/>
        <v>0</v>
      </c>
      <c r="K21" s="454">
        <f t="shared" si="3"/>
        <v>0</v>
      </c>
      <c r="L21" s="452"/>
      <c r="M21" s="451">
        <f>SUM(M18:M20)</f>
        <v>0</v>
      </c>
      <c r="N21" s="452"/>
      <c r="O21" s="451">
        <f>SUM(O18:O20)</f>
        <v>0</v>
      </c>
      <c r="P21" s="452"/>
      <c r="Q21" s="451">
        <f>SUM(Q18:Q20)</f>
        <v>0</v>
      </c>
    </row>
    <row r="22" spans="1:17" ht="17.25" customHeight="1" thickBot="1" thickTop="1">
      <c r="A22" s="413"/>
      <c r="B22" s="413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</row>
    <row r="23" spans="1:17" ht="36" customHeight="1" thickBot="1" thickTop="1">
      <c r="A23" s="435" t="s">
        <v>198</v>
      </c>
      <c r="B23" s="436"/>
      <c r="C23" s="437"/>
      <c r="D23" s="438"/>
      <c r="E23" s="439"/>
      <c r="F23" s="440"/>
      <c r="G23" s="440"/>
      <c r="H23" s="440"/>
      <c r="I23" s="440"/>
      <c r="J23" s="440"/>
      <c r="K23" s="441">
        <f>E23+F23+G23+H23+I23+J23</f>
        <v>0</v>
      </c>
      <c r="L23" s="438"/>
      <c r="M23" s="442">
        <f>SUM(K23,C23)</f>
        <v>0</v>
      </c>
      <c r="N23" s="438"/>
      <c r="O23" s="437"/>
      <c r="P23" s="438"/>
      <c r="Q23" s="449">
        <f>SUM(O23,M23)</f>
        <v>0</v>
      </c>
    </row>
    <row r="24" spans="1:17" ht="36" customHeight="1" thickBot="1">
      <c r="A24" s="443" t="s">
        <v>199</v>
      </c>
      <c r="B24" s="436"/>
      <c r="C24" s="462"/>
      <c r="D24" s="438"/>
      <c r="E24" s="463"/>
      <c r="F24" s="469"/>
      <c r="G24" s="469"/>
      <c r="H24" s="469"/>
      <c r="I24" s="469"/>
      <c r="J24" s="469"/>
      <c r="K24" s="470">
        <f>E24+F24+G24+H24+I24+J24</f>
        <v>0</v>
      </c>
      <c r="L24" s="438"/>
      <c r="M24" s="466">
        <f>SUM(K24,C24)</f>
        <v>0</v>
      </c>
      <c r="N24" s="438"/>
      <c r="O24" s="462"/>
      <c r="P24" s="438"/>
      <c r="Q24" s="449">
        <f>SUM(O24,M24)</f>
        <v>0</v>
      </c>
    </row>
    <row r="25" spans="1:17" ht="36" customHeight="1" thickBot="1">
      <c r="A25" s="467" t="s">
        <v>200</v>
      </c>
      <c r="B25" s="436"/>
      <c r="C25" s="444"/>
      <c r="D25" s="438"/>
      <c r="E25" s="445"/>
      <c r="F25" s="446"/>
      <c r="G25" s="446"/>
      <c r="H25" s="446"/>
      <c r="I25" s="446"/>
      <c r="J25" s="446"/>
      <c r="K25" s="447">
        <f>E25+F25+G25+H25+I25+J25</f>
        <v>0</v>
      </c>
      <c r="L25" s="438"/>
      <c r="M25" s="448">
        <f>SUM(K25,C25)</f>
        <v>0</v>
      </c>
      <c r="N25" s="438"/>
      <c r="O25" s="444"/>
      <c r="P25" s="438"/>
      <c r="Q25" s="449">
        <f>SUM(O25,M25)</f>
        <v>0</v>
      </c>
    </row>
    <row r="26" spans="1:17" ht="36" customHeight="1" thickBot="1" thickTop="1">
      <c r="A26" s="450" t="s">
        <v>202</v>
      </c>
      <c r="B26" s="436"/>
      <c r="C26" s="451">
        <f>SUM(C23:C25)</f>
        <v>0</v>
      </c>
      <c r="D26" s="452"/>
      <c r="E26" s="454">
        <f aca="true" t="shared" si="4" ref="E26:K26">SUM(E23:E25)</f>
        <v>0</v>
      </c>
      <c r="F26" s="454">
        <f t="shared" si="4"/>
        <v>0</v>
      </c>
      <c r="G26" s="454">
        <f t="shared" si="4"/>
        <v>0</v>
      </c>
      <c r="H26" s="454">
        <f t="shared" si="4"/>
        <v>0</v>
      </c>
      <c r="I26" s="454">
        <f t="shared" si="4"/>
        <v>0</v>
      </c>
      <c r="J26" s="454">
        <f t="shared" si="4"/>
        <v>0</v>
      </c>
      <c r="K26" s="454">
        <f t="shared" si="4"/>
        <v>0</v>
      </c>
      <c r="L26" s="452"/>
      <c r="M26" s="451">
        <f>SUM(M23:M25)</f>
        <v>0</v>
      </c>
      <c r="N26" s="452"/>
      <c r="O26" s="451">
        <f>SUM(O23:O25)</f>
        <v>0</v>
      </c>
      <c r="P26" s="452"/>
      <c r="Q26" s="451">
        <f>SUM(Q23:Q25)</f>
        <v>0</v>
      </c>
    </row>
    <row r="27" spans="1:17" ht="17.25" customHeight="1" thickBot="1" thickTop="1">
      <c r="A27" s="413"/>
      <c r="B27" s="413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</row>
    <row r="28" spans="1:17" ht="36" customHeight="1" thickBot="1" thickTop="1">
      <c r="A28" s="450" t="s">
        <v>203</v>
      </c>
      <c r="B28" s="413"/>
      <c r="C28" s="456"/>
      <c r="D28" s="452"/>
      <c r="E28" s="457"/>
      <c r="F28" s="458"/>
      <c r="G28" s="458"/>
      <c r="H28" s="458"/>
      <c r="I28" s="458"/>
      <c r="J28" s="458"/>
      <c r="K28" s="459">
        <f>SUM(E28:J28)</f>
        <v>0</v>
      </c>
      <c r="L28" s="452"/>
      <c r="M28" s="460">
        <f>SUM(K28,C28)</f>
        <v>0</v>
      </c>
      <c r="N28" s="452"/>
      <c r="O28" s="456"/>
      <c r="P28" s="452"/>
      <c r="Q28" s="460">
        <f>SUM(O28,M28)</f>
        <v>0</v>
      </c>
    </row>
    <row r="29" spans="1:17" ht="17.25" customHeight="1" thickBot="1" thickTop="1">
      <c r="A29" s="413"/>
      <c r="B29" s="413"/>
      <c r="C29" s="438"/>
      <c r="D29" s="438"/>
      <c r="E29" s="438"/>
      <c r="F29" s="438"/>
      <c r="G29" s="438"/>
      <c r="H29" s="438"/>
      <c r="I29" s="438"/>
      <c r="J29" s="438"/>
      <c r="K29" s="438"/>
      <c r="L29" s="438"/>
      <c r="M29" s="438"/>
      <c r="N29" s="438"/>
      <c r="O29" s="438"/>
      <c r="P29" s="438"/>
      <c r="Q29" s="438"/>
    </row>
    <row r="30" spans="1:17" ht="36" customHeight="1" thickBot="1" thickTop="1">
      <c r="A30" s="450" t="s">
        <v>204</v>
      </c>
      <c r="B30" s="413"/>
      <c r="C30" s="460">
        <f>SUM(C28,C26,C21,C16,C14,C10,C6)</f>
        <v>0</v>
      </c>
      <c r="D30" s="452"/>
      <c r="E30" s="471">
        <f aca="true" t="shared" si="5" ref="E30:K30">SUM(E26,E28,E21,E16,E14,E10,E6)</f>
        <v>0</v>
      </c>
      <c r="F30" s="471">
        <f t="shared" si="5"/>
        <v>0</v>
      </c>
      <c r="G30" s="471">
        <f t="shared" si="5"/>
        <v>0</v>
      </c>
      <c r="H30" s="471">
        <f t="shared" si="5"/>
        <v>0</v>
      </c>
      <c r="I30" s="471">
        <f t="shared" si="5"/>
        <v>0</v>
      </c>
      <c r="J30" s="471">
        <f t="shared" si="5"/>
        <v>0</v>
      </c>
      <c r="K30" s="471">
        <f t="shared" si="5"/>
        <v>0</v>
      </c>
      <c r="L30" s="452"/>
      <c r="M30" s="460">
        <f>SUM(K30,C30)</f>
        <v>0</v>
      </c>
      <c r="N30" s="452"/>
      <c r="O30" s="460">
        <f>SUM(O28,O26,O21,O16,O14,O10,O6)</f>
        <v>0</v>
      </c>
      <c r="P30" s="452"/>
      <c r="Q30" s="460">
        <f>SUM(O30,M30)</f>
        <v>0</v>
      </c>
    </row>
    <row r="31" ht="15" thickTop="1"/>
  </sheetData>
  <sheetProtection password="CD69" sheet="1"/>
  <printOptions horizontalCentered="1" verticalCentered="1"/>
  <pageMargins left="0" right="0" top="0" bottom="0" header="0" footer="0"/>
  <pageSetup horizontalDpi="300" verticalDpi="300" orientation="landscape" paperSize="9" scale="60" r:id="rId1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euil7">
    <tabColor rgb="FFFF0000"/>
  </sheetPr>
  <dimension ref="A1:O9"/>
  <sheetViews>
    <sheetView showGridLines="0" zoomScalePageLayoutView="0" workbookViewId="0" topLeftCell="A1">
      <selection activeCell="E19" sqref="E19"/>
    </sheetView>
  </sheetViews>
  <sheetFormatPr defaultColWidth="10.28125" defaultRowHeight="12.75"/>
  <cols>
    <col min="1" max="1" width="26.421875" style="24" customWidth="1"/>
    <col min="2" max="2" width="2.8515625" style="25" customWidth="1"/>
    <col min="3" max="4" width="11.00390625" style="24" customWidth="1"/>
    <col min="5" max="5" width="12.7109375" style="24" customWidth="1"/>
    <col min="6" max="6" width="3.140625" style="27" customWidth="1"/>
    <col min="7" max="12" width="11.8515625" style="24" customWidth="1"/>
    <col min="13" max="13" width="14.00390625" style="24" customWidth="1"/>
    <col min="14" max="14" width="3.421875" style="24" customWidth="1"/>
    <col min="15" max="15" width="13.57421875" style="24" customWidth="1"/>
    <col min="16" max="16" width="3.28125" style="24" customWidth="1"/>
    <col min="17" max="16384" width="10.28125" style="24" customWidth="1"/>
  </cols>
  <sheetData>
    <row r="1" spans="1:15" ht="36" customHeight="1" thickBot="1" thickTop="1">
      <c r="A1" s="472" t="s">
        <v>205</v>
      </c>
      <c r="B1" s="473"/>
      <c r="C1" s="474"/>
      <c r="D1" s="475"/>
      <c r="E1" s="476"/>
      <c r="F1" s="477"/>
      <c r="G1" s="478" t="s">
        <v>206</v>
      </c>
      <c r="H1" s="479"/>
      <c r="I1" s="479"/>
      <c r="J1" s="479"/>
      <c r="K1" s="479"/>
      <c r="L1" s="479"/>
      <c r="M1" s="480"/>
      <c r="N1" s="481"/>
      <c r="O1" s="482" t="s">
        <v>163</v>
      </c>
    </row>
    <row r="2" spans="1:15" ht="41.25" customHeight="1" thickBot="1">
      <c r="A2" s="521" t="s">
        <v>251</v>
      </c>
      <c r="B2" s="483"/>
      <c r="C2" s="484" t="s">
        <v>82</v>
      </c>
      <c r="D2" s="485" t="s">
        <v>83</v>
      </c>
      <c r="E2" s="486" t="s">
        <v>207</v>
      </c>
      <c r="F2" s="487"/>
      <c r="G2" s="488" t="s">
        <v>141</v>
      </c>
      <c r="H2" s="489" t="s">
        <v>142</v>
      </c>
      <c r="I2" s="489" t="s">
        <v>143</v>
      </c>
      <c r="J2" s="489" t="s">
        <v>144</v>
      </c>
      <c r="K2" s="489" t="s">
        <v>166</v>
      </c>
      <c r="L2" s="490" t="s">
        <v>146</v>
      </c>
      <c r="M2" s="491" t="s">
        <v>167</v>
      </c>
      <c r="N2" s="492"/>
      <c r="O2" s="493"/>
    </row>
    <row r="3" spans="1:15" ht="10.5" customHeight="1" thickBot="1" thickTop="1">
      <c r="A3" s="483"/>
      <c r="B3" s="483"/>
      <c r="C3" s="494"/>
      <c r="D3" s="494"/>
      <c r="E3" s="494"/>
      <c r="F3" s="494"/>
      <c r="G3" s="494"/>
      <c r="H3" s="494"/>
      <c r="I3" s="494"/>
      <c r="J3" s="494"/>
      <c r="K3" s="494"/>
      <c r="L3" s="494"/>
      <c r="M3" s="494"/>
      <c r="N3" s="494"/>
      <c r="O3" s="473"/>
    </row>
    <row r="4" spans="1:15" ht="45" customHeight="1" thickBot="1" thickTop="1">
      <c r="A4" s="495" t="s">
        <v>186</v>
      </c>
      <c r="B4" s="133"/>
      <c r="C4" s="496" t="e">
        <f>'Analytique C'!$C$28</f>
        <v>#DIV/0!</v>
      </c>
      <c r="D4" s="497">
        <f>'Analytique C'!$O$24</f>
        <v>0</v>
      </c>
      <c r="E4" s="498" t="e">
        <f>D4+C4</f>
        <v>#DIV/0!</v>
      </c>
      <c r="F4" s="477"/>
      <c r="G4" s="499" t="e">
        <f>'Analytique C'!$E$28</f>
        <v>#DIV/0!</v>
      </c>
      <c r="H4" s="500" t="e">
        <f>'Analytique C'!$F$28</f>
        <v>#DIV/0!</v>
      </c>
      <c r="I4" s="500" t="e">
        <f>'Analytique C'!$G$28</f>
        <v>#DIV/0!</v>
      </c>
      <c r="J4" s="500" t="e">
        <f>'Analytique C'!$H$28</f>
        <v>#DIV/0!</v>
      </c>
      <c r="K4" s="500" t="e">
        <f>'Analytique C'!$I$28</f>
        <v>#DIV/0!</v>
      </c>
      <c r="L4" s="500" t="e">
        <f>'Analytique C'!$J$28</f>
        <v>#DIV/0!</v>
      </c>
      <c r="M4" s="501" t="e">
        <f>SUM(G4:L4)</f>
        <v>#DIV/0!</v>
      </c>
      <c r="N4" s="477"/>
      <c r="O4" s="502" t="e">
        <f>M4+E4</f>
        <v>#DIV/0!</v>
      </c>
    </row>
    <row r="5" spans="1:15" ht="12.75" thickBot="1" thickTop="1">
      <c r="A5" s="133"/>
      <c r="B5" s="473"/>
      <c r="C5" s="133"/>
      <c r="D5" s="503"/>
      <c r="E5" s="133"/>
      <c r="F5" s="477"/>
      <c r="G5" s="133"/>
      <c r="H5" s="133"/>
      <c r="I5" s="133"/>
      <c r="J5" s="133"/>
      <c r="K5" s="133"/>
      <c r="L5" s="133"/>
      <c r="M5" s="133"/>
      <c r="N5" s="133"/>
      <c r="O5" s="133"/>
    </row>
    <row r="6" spans="1:15" ht="45" customHeight="1" thickBot="1" thickTop="1">
      <c r="A6" s="495" t="s">
        <v>204</v>
      </c>
      <c r="B6" s="133"/>
      <c r="C6" s="496">
        <f>'Analytique P'!$C$30</f>
        <v>0</v>
      </c>
      <c r="D6" s="504">
        <f>'Analytique P'!$O$30</f>
        <v>0</v>
      </c>
      <c r="E6" s="498">
        <f>D6+C6</f>
        <v>0</v>
      </c>
      <c r="F6" s="477"/>
      <c r="G6" s="499">
        <f>'Analytique P'!$E$30</f>
        <v>0</v>
      </c>
      <c r="H6" s="500">
        <f>'Analytique P'!$F$30</f>
        <v>0</v>
      </c>
      <c r="I6" s="500">
        <f>'Analytique P'!$G$30</f>
        <v>0</v>
      </c>
      <c r="J6" s="500">
        <f>'Analytique P'!$H$30</f>
        <v>0</v>
      </c>
      <c r="K6" s="500">
        <f>'Analytique P'!$I$30</f>
        <v>0</v>
      </c>
      <c r="L6" s="500">
        <f>'Analytique P'!$J$30</f>
        <v>0</v>
      </c>
      <c r="M6" s="501">
        <f>SUM(G6:L6)</f>
        <v>0</v>
      </c>
      <c r="N6" s="477"/>
      <c r="O6" s="502">
        <f>M6+E6</f>
        <v>0</v>
      </c>
    </row>
    <row r="7" spans="1:15" ht="10.5" customHeight="1" thickBot="1" thickTop="1">
      <c r="A7" s="505"/>
      <c r="B7" s="477"/>
      <c r="C7" s="506"/>
      <c r="D7" s="507"/>
      <c r="E7" s="507"/>
      <c r="F7" s="477"/>
      <c r="G7" s="506"/>
      <c r="H7" s="506"/>
      <c r="I7" s="506"/>
      <c r="J7" s="506"/>
      <c r="K7" s="506"/>
      <c r="L7" s="506"/>
      <c r="M7" s="506"/>
      <c r="N7" s="477"/>
      <c r="O7" s="506"/>
    </row>
    <row r="8" spans="1:15" ht="45" customHeight="1" thickBot="1" thickTop="1">
      <c r="A8" s="495" t="s">
        <v>208</v>
      </c>
      <c r="B8" s="133"/>
      <c r="C8" s="508" t="e">
        <f>C6-C4</f>
        <v>#DIV/0!</v>
      </c>
      <c r="D8" s="509">
        <f>D6-D4</f>
        <v>0</v>
      </c>
      <c r="E8" s="510" t="e">
        <f>E6-E4</f>
        <v>#DIV/0!</v>
      </c>
      <c r="F8" s="477"/>
      <c r="G8" s="508" t="e">
        <f aca="true" t="shared" si="0" ref="G8:L8">G6-G4</f>
        <v>#DIV/0!</v>
      </c>
      <c r="H8" s="509" t="e">
        <f t="shared" si="0"/>
        <v>#DIV/0!</v>
      </c>
      <c r="I8" s="509" t="e">
        <f t="shared" si="0"/>
        <v>#DIV/0!</v>
      </c>
      <c r="J8" s="509" t="e">
        <f t="shared" si="0"/>
        <v>#DIV/0!</v>
      </c>
      <c r="K8" s="509" t="e">
        <f t="shared" si="0"/>
        <v>#DIV/0!</v>
      </c>
      <c r="L8" s="509" t="e">
        <f t="shared" si="0"/>
        <v>#DIV/0!</v>
      </c>
      <c r="M8" s="510" t="e">
        <f>SUM(G8:L8)</f>
        <v>#DIV/0!</v>
      </c>
      <c r="N8" s="477"/>
      <c r="O8" s="511" t="e">
        <f>M8+E8</f>
        <v>#DIV/0!</v>
      </c>
    </row>
    <row r="9" ht="30" customHeight="1" thickTop="1">
      <c r="E9" s="26"/>
    </row>
  </sheetData>
  <sheetProtection password="CD69" sheet="1"/>
  <printOptions horizontalCentered="1" verticalCentered="1"/>
  <pageMargins left="0" right="0" top="0.984251968503937" bottom="0.3937007874015748" header="0.5118110236220472" footer="0.1181102362204724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Feuil8">
    <tabColor rgb="FFFFFF00"/>
    <pageSetUpPr fitToPage="1"/>
  </sheetPr>
  <dimension ref="A1:HZ24"/>
  <sheetViews>
    <sheetView showGridLines="0" zoomScalePageLayoutView="0" workbookViewId="0" topLeftCell="A1">
      <pane ySplit="1" topLeftCell="A2" activePane="bottomLeft" state="frozen"/>
      <selection pane="topLeft" activeCell="D77" sqref="D77"/>
      <selection pane="bottomLeft" activeCell="A23" sqref="A23"/>
    </sheetView>
  </sheetViews>
  <sheetFormatPr defaultColWidth="9.140625" defaultRowHeight="12.75"/>
  <cols>
    <col min="1" max="1" width="10.8515625" style="4" bestFit="1" customWidth="1"/>
    <col min="2" max="2" width="17.421875" style="4" bestFit="1" customWidth="1"/>
    <col min="3" max="3" width="70.8515625" style="4" bestFit="1" customWidth="1"/>
    <col min="4" max="4" width="15.421875" style="4" bestFit="1" customWidth="1"/>
    <col min="5" max="5" width="30.8515625" style="4" bestFit="1" customWidth="1"/>
    <col min="6" max="6" width="37.00390625" style="4" bestFit="1" customWidth="1"/>
    <col min="7" max="7" width="19.140625" style="4" bestFit="1" customWidth="1"/>
    <col min="8" max="8" width="30.00390625" style="4" bestFit="1" customWidth="1"/>
    <col min="9" max="16384" width="9.140625" style="4" customWidth="1"/>
  </cols>
  <sheetData>
    <row r="1" spans="1:8" ht="38.25">
      <c r="A1" s="1" t="s">
        <v>209</v>
      </c>
      <c r="B1" s="2" t="s">
        <v>210</v>
      </c>
      <c r="C1" s="1" t="s">
        <v>211</v>
      </c>
      <c r="D1" s="3" t="s">
        <v>212</v>
      </c>
      <c r="E1" s="1" t="s">
        <v>213</v>
      </c>
      <c r="F1" s="1" t="s">
        <v>214</v>
      </c>
      <c r="G1" s="1" t="s">
        <v>215</v>
      </c>
      <c r="H1" s="1" t="s">
        <v>216</v>
      </c>
    </row>
    <row r="2" spans="1:8" s="9" customFormat="1" ht="63.75">
      <c r="A2" s="39" t="s">
        <v>242</v>
      </c>
      <c r="B2" s="6"/>
      <c r="C2" s="5"/>
      <c r="D2" s="7"/>
      <c r="E2" s="5"/>
      <c r="F2" s="8"/>
      <c r="G2" s="8"/>
      <c r="H2" s="5"/>
    </row>
    <row r="3" spans="1:234" s="43" customFormat="1" ht="17.25" customHeight="1">
      <c r="A3" s="512" t="s">
        <v>252</v>
      </c>
      <c r="B3" s="513"/>
      <c r="C3" s="514" t="s">
        <v>253</v>
      </c>
      <c r="D3" s="514"/>
      <c r="E3" s="514" t="s">
        <v>217</v>
      </c>
      <c r="F3" s="514" t="s">
        <v>158</v>
      </c>
      <c r="G3" s="515" t="s">
        <v>254</v>
      </c>
      <c r="H3" s="515" t="s">
        <v>218</v>
      </c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42"/>
      <c r="FE3" s="42"/>
      <c r="FF3" s="42"/>
      <c r="FG3" s="42"/>
      <c r="FH3" s="42"/>
      <c r="FI3" s="42"/>
      <c r="FJ3" s="42"/>
      <c r="FK3" s="42"/>
      <c r="FL3" s="42"/>
      <c r="FM3" s="42"/>
      <c r="FN3" s="42"/>
      <c r="FO3" s="42"/>
      <c r="FP3" s="42"/>
      <c r="FQ3" s="42"/>
      <c r="FR3" s="42"/>
      <c r="FS3" s="42"/>
      <c r="FT3" s="42"/>
      <c r="FU3" s="42"/>
      <c r="FV3" s="42"/>
      <c r="FW3" s="42"/>
      <c r="FX3" s="42"/>
      <c r="FY3" s="42"/>
      <c r="FZ3" s="42"/>
      <c r="GA3" s="42"/>
      <c r="GB3" s="42"/>
      <c r="GC3" s="42"/>
      <c r="GD3" s="42"/>
      <c r="GE3" s="42"/>
      <c r="GF3" s="42"/>
      <c r="GG3" s="42"/>
      <c r="GH3" s="42"/>
      <c r="GI3" s="42"/>
      <c r="GJ3" s="42"/>
      <c r="GK3" s="42"/>
      <c r="GL3" s="42"/>
      <c r="GM3" s="42"/>
      <c r="GN3" s="42"/>
      <c r="GO3" s="42"/>
      <c r="GP3" s="42"/>
      <c r="GQ3" s="42"/>
      <c r="GR3" s="42"/>
      <c r="GS3" s="42"/>
      <c r="GT3" s="42"/>
      <c r="GU3" s="42"/>
      <c r="GV3" s="42"/>
      <c r="GW3" s="42"/>
      <c r="GX3" s="42"/>
      <c r="GY3" s="42"/>
      <c r="GZ3" s="42"/>
      <c r="HA3" s="42"/>
      <c r="HB3" s="42"/>
      <c r="HC3" s="42"/>
      <c r="HD3" s="42"/>
      <c r="HE3" s="42"/>
      <c r="HF3" s="42"/>
      <c r="HG3" s="42"/>
      <c r="HH3" s="42"/>
      <c r="HI3" s="42"/>
      <c r="HJ3" s="42"/>
      <c r="HK3" s="42"/>
      <c r="HL3" s="42"/>
      <c r="HM3" s="42"/>
      <c r="HN3" s="42"/>
      <c r="HO3" s="42"/>
      <c r="HP3" s="42"/>
      <c r="HQ3" s="42"/>
      <c r="HR3" s="42"/>
      <c r="HS3" s="42"/>
      <c r="HT3" s="42"/>
      <c r="HU3" s="42"/>
      <c r="HV3" s="42"/>
      <c r="HW3" s="42"/>
      <c r="HX3" s="42"/>
      <c r="HY3" s="42"/>
      <c r="HZ3" s="42"/>
    </row>
    <row r="4" spans="1:234" s="43" customFormat="1" ht="17.25" customHeight="1">
      <c r="A4" s="512" t="s">
        <v>255</v>
      </c>
      <c r="B4" s="513"/>
      <c r="C4" s="514" t="s">
        <v>256</v>
      </c>
      <c r="D4" s="514"/>
      <c r="E4" s="514" t="s">
        <v>219</v>
      </c>
      <c r="F4" s="514" t="s">
        <v>158</v>
      </c>
      <c r="G4" s="515" t="s">
        <v>257</v>
      </c>
      <c r="H4" s="515" t="s">
        <v>220</v>
      </c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42"/>
      <c r="FE4" s="42"/>
      <c r="FF4" s="42"/>
      <c r="FG4" s="42"/>
      <c r="FH4" s="42"/>
      <c r="FI4" s="42"/>
      <c r="FJ4" s="42"/>
      <c r="FK4" s="42"/>
      <c r="FL4" s="42"/>
      <c r="FM4" s="42"/>
      <c r="FN4" s="42"/>
      <c r="FO4" s="42"/>
      <c r="FP4" s="42"/>
      <c r="FQ4" s="42"/>
      <c r="FR4" s="42"/>
      <c r="FS4" s="42"/>
      <c r="FT4" s="42"/>
      <c r="FU4" s="42"/>
      <c r="FV4" s="42"/>
      <c r="FW4" s="42"/>
      <c r="FX4" s="42"/>
      <c r="FY4" s="42"/>
      <c r="FZ4" s="42"/>
      <c r="GA4" s="42"/>
      <c r="GB4" s="42"/>
      <c r="GC4" s="42"/>
      <c r="GD4" s="42"/>
      <c r="GE4" s="42"/>
      <c r="GF4" s="42"/>
      <c r="GG4" s="42"/>
      <c r="GH4" s="42"/>
      <c r="GI4" s="42"/>
      <c r="GJ4" s="42"/>
      <c r="GK4" s="42"/>
      <c r="GL4" s="42"/>
      <c r="GM4" s="42"/>
      <c r="GN4" s="42"/>
      <c r="GO4" s="42"/>
      <c r="GP4" s="42"/>
      <c r="GQ4" s="42"/>
      <c r="GR4" s="42"/>
      <c r="GS4" s="42"/>
      <c r="GT4" s="42"/>
      <c r="GU4" s="42"/>
      <c r="GV4" s="42"/>
      <c r="GW4" s="42"/>
      <c r="GX4" s="42"/>
      <c r="GY4" s="42"/>
      <c r="GZ4" s="42"/>
      <c r="HA4" s="42"/>
      <c r="HB4" s="42"/>
      <c r="HC4" s="42"/>
      <c r="HD4" s="42"/>
      <c r="HE4" s="42"/>
      <c r="HF4" s="42"/>
      <c r="HG4" s="42"/>
      <c r="HH4" s="42"/>
      <c r="HI4" s="42"/>
      <c r="HJ4" s="42"/>
      <c r="HK4" s="42"/>
      <c r="HL4" s="42"/>
      <c r="HM4" s="42"/>
      <c r="HN4" s="42"/>
      <c r="HO4" s="42"/>
      <c r="HP4" s="42"/>
      <c r="HQ4" s="42"/>
      <c r="HR4" s="42"/>
      <c r="HS4" s="42"/>
      <c r="HT4" s="42"/>
      <c r="HU4" s="42"/>
      <c r="HV4" s="42"/>
      <c r="HW4" s="42"/>
      <c r="HX4" s="42"/>
      <c r="HY4" s="42"/>
      <c r="HZ4" s="42"/>
    </row>
    <row r="5" spans="1:234" s="43" customFormat="1" ht="17.25" customHeight="1">
      <c r="A5" s="512" t="s">
        <v>258</v>
      </c>
      <c r="B5" s="513"/>
      <c r="C5" s="514" t="s">
        <v>259</v>
      </c>
      <c r="D5" s="514"/>
      <c r="E5" s="514" t="s">
        <v>221</v>
      </c>
      <c r="F5" s="514" t="s">
        <v>158</v>
      </c>
      <c r="G5" s="515" t="s">
        <v>260</v>
      </c>
      <c r="H5" s="515" t="s">
        <v>222</v>
      </c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</row>
    <row r="6" spans="1:234" s="43" customFormat="1" ht="17.25" customHeight="1">
      <c r="A6" s="512" t="s">
        <v>261</v>
      </c>
      <c r="B6" s="513"/>
      <c r="C6" s="514" t="s">
        <v>262</v>
      </c>
      <c r="D6" s="514"/>
      <c r="E6" s="514" t="s">
        <v>263</v>
      </c>
      <c r="F6" s="514" t="s">
        <v>158</v>
      </c>
      <c r="G6" s="515" t="s">
        <v>264</v>
      </c>
      <c r="H6" s="515" t="s">
        <v>265</v>
      </c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42"/>
      <c r="FE6" s="42"/>
      <c r="FF6" s="42"/>
      <c r="FG6" s="42"/>
      <c r="FH6" s="42"/>
      <c r="FI6" s="42"/>
      <c r="FJ6" s="42"/>
      <c r="FK6" s="42"/>
      <c r="FL6" s="42"/>
      <c r="FM6" s="42"/>
      <c r="FN6" s="42"/>
      <c r="FO6" s="42"/>
      <c r="FP6" s="42"/>
      <c r="FQ6" s="42"/>
      <c r="FR6" s="42"/>
      <c r="FS6" s="42"/>
      <c r="FT6" s="42"/>
      <c r="FU6" s="42"/>
      <c r="FV6" s="42"/>
      <c r="FW6" s="42"/>
      <c r="FX6" s="42"/>
      <c r="FY6" s="42"/>
      <c r="FZ6" s="42"/>
      <c r="GA6" s="42"/>
      <c r="GB6" s="42"/>
      <c r="GC6" s="42"/>
      <c r="GD6" s="42"/>
      <c r="GE6" s="42"/>
      <c r="GF6" s="42"/>
      <c r="GG6" s="42"/>
      <c r="GH6" s="42"/>
      <c r="GI6" s="42"/>
      <c r="GJ6" s="42"/>
      <c r="GK6" s="42"/>
      <c r="GL6" s="42"/>
      <c r="GM6" s="42"/>
      <c r="GN6" s="42"/>
      <c r="GO6" s="42"/>
      <c r="GP6" s="42"/>
      <c r="GQ6" s="42"/>
      <c r="GR6" s="42"/>
      <c r="GS6" s="42"/>
      <c r="GT6" s="42"/>
      <c r="GU6" s="42"/>
      <c r="GV6" s="42"/>
      <c r="GW6" s="42"/>
      <c r="GX6" s="42"/>
      <c r="GY6" s="42"/>
      <c r="GZ6" s="42"/>
      <c r="HA6" s="42"/>
      <c r="HB6" s="42"/>
      <c r="HC6" s="42"/>
      <c r="HD6" s="42"/>
      <c r="HE6" s="42"/>
      <c r="HF6" s="42"/>
      <c r="HG6" s="42"/>
      <c r="HH6" s="42"/>
      <c r="HI6" s="42"/>
      <c r="HJ6" s="42"/>
      <c r="HK6" s="42"/>
      <c r="HL6" s="42"/>
      <c r="HM6" s="42"/>
      <c r="HN6" s="42"/>
      <c r="HO6" s="42"/>
      <c r="HP6" s="42"/>
      <c r="HQ6" s="42"/>
      <c r="HR6" s="42"/>
      <c r="HS6" s="42"/>
      <c r="HT6" s="42"/>
      <c r="HU6" s="42"/>
      <c r="HV6" s="42"/>
      <c r="HW6" s="42"/>
      <c r="HX6" s="42"/>
      <c r="HY6" s="42"/>
      <c r="HZ6" s="42"/>
    </row>
    <row r="7" spans="1:234" s="43" customFormat="1" ht="17.25" customHeight="1">
      <c r="A7" s="512" t="s">
        <v>266</v>
      </c>
      <c r="B7" s="513"/>
      <c r="C7" s="514" t="s">
        <v>267</v>
      </c>
      <c r="D7" s="514"/>
      <c r="E7" s="514" t="s">
        <v>223</v>
      </c>
      <c r="F7" s="514" t="s">
        <v>158</v>
      </c>
      <c r="G7" s="515" t="s">
        <v>268</v>
      </c>
      <c r="H7" s="515" t="s">
        <v>224</v>
      </c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42"/>
      <c r="FE7" s="42"/>
      <c r="FF7" s="42"/>
      <c r="FG7" s="42"/>
      <c r="FH7" s="42"/>
      <c r="FI7" s="42"/>
      <c r="FJ7" s="42"/>
      <c r="FK7" s="42"/>
      <c r="FL7" s="42"/>
      <c r="FM7" s="42"/>
      <c r="FN7" s="42"/>
      <c r="FO7" s="42"/>
      <c r="FP7" s="42"/>
      <c r="FQ7" s="42"/>
      <c r="FR7" s="42"/>
      <c r="FS7" s="42"/>
      <c r="FT7" s="42"/>
      <c r="FU7" s="42"/>
      <c r="FV7" s="42"/>
      <c r="FW7" s="42"/>
      <c r="FX7" s="42"/>
      <c r="FY7" s="42"/>
      <c r="FZ7" s="42"/>
      <c r="GA7" s="42"/>
      <c r="GB7" s="42"/>
      <c r="GC7" s="42"/>
      <c r="GD7" s="42"/>
      <c r="GE7" s="42"/>
      <c r="GF7" s="42"/>
      <c r="GG7" s="42"/>
      <c r="GH7" s="42"/>
      <c r="GI7" s="42"/>
      <c r="GJ7" s="42"/>
      <c r="GK7" s="42"/>
      <c r="GL7" s="42"/>
      <c r="GM7" s="42"/>
      <c r="GN7" s="42"/>
      <c r="GO7" s="42"/>
      <c r="GP7" s="42"/>
      <c r="GQ7" s="42"/>
      <c r="GR7" s="42"/>
      <c r="GS7" s="42"/>
      <c r="GT7" s="42"/>
      <c r="GU7" s="42"/>
      <c r="GV7" s="42"/>
      <c r="GW7" s="42"/>
      <c r="GX7" s="42"/>
      <c r="GY7" s="42"/>
      <c r="GZ7" s="42"/>
      <c r="HA7" s="42"/>
      <c r="HB7" s="42"/>
      <c r="HC7" s="42"/>
      <c r="HD7" s="42"/>
      <c r="HE7" s="42"/>
      <c r="HF7" s="42"/>
      <c r="HG7" s="42"/>
      <c r="HH7" s="42"/>
      <c r="HI7" s="42"/>
      <c r="HJ7" s="42"/>
      <c r="HK7" s="42"/>
      <c r="HL7" s="42"/>
      <c r="HM7" s="42"/>
      <c r="HN7" s="42"/>
      <c r="HO7" s="42"/>
      <c r="HP7" s="42"/>
      <c r="HQ7" s="42"/>
      <c r="HR7" s="42"/>
      <c r="HS7" s="42"/>
      <c r="HT7" s="42"/>
      <c r="HU7" s="42"/>
      <c r="HV7" s="42"/>
      <c r="HW7" s="42"/>
      <c r="HX7" s="42"/>
      <c r="HY7" s="42"/>
      <c r="HZ7" s="42"/>
    </row>
    <row r="8" spans="1:234" s="43" customFormat="1" ht="17.25" customHeight="1">
      <c r="A8" s="512" t="s">
        <v>269</v>
      </c>
      <c r="B8" s="513"/>
      <c r="C8" s="514" t="s">
        <v>270</v>
      </c>
      <c r="D8" s="514"/>
      <c r="E8" s="514" t="s">
        <v>225</v>
      </c>
      <c r="F8" s="514" t="s">
        <v>158</v>
      </c>
      <c r="G8" s="515" t="s">
        <v>271</v>
      </c>
      <c r="H8" s="515" t="s">
        <v>226</v>
      </c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/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/>
      <c r="GM8" s="42"/>
      <c r="GN8" s="42"/>
      <c r="GO8" s="42"/>
      <c r="GP8" s="42"/>
      <c r="GQ8" s="42"/>
      <c r="GR8" s="42"/>
      <c r="GS8" s="42"/>
      <c r="GT8" s="42"/>
      <c r="GU8" s="42"/>
      <c r="GV8" s="42"/>
      <c r="GW8" s="42"/>
      <c r="GX8" s="42"/>
      <c r="GY8" s="42"/>
      <c r="GZ8" s="42"/>
      <c r="HA8" s="42"/>
      <c r="HB8" s="42"/>
      <c r="HC8" s="42"/>
      <c r="HD8" s="42"/>
      <c r="HE8" s="42"/>
      <c r="HF8" s="42"/>
      <c r="HG8" s="42"/>
      <c r="HH8" s="42"/>
      <c r="HI8" s="42"/>
      <c r="HJ8" s="42"/>
      <c r="HK8" s="42"/>
      <c r="HL8" s="42"/>
      <c r="HM8" s="42"/>
      <c r="HN8" s="42"/>
      <c r="HO8" s="42"/>
      <c r="HP8" s="42"/>
      <c r="HQ8" s="42"/>
      <c r="HR8" s="42"/>
      <c r="HS8" s="42"/>
      <c r="HT8" s="42"/>
      <c r="HU8" s="42"/>
      <c r="HV8" s="42"/>
      <c r="HW8" s="42"/>
      <c r="HX8" s="42"/>
      <c r="HY8" s="42"/>
      <c r="HZ8" s="42"/>
    </row>
    <row r="9" spans="1:234" s="43" customFormat="1" ht="17.25" customHeight="1">
      <c r="A9" s="512" t="s">
        <v>272</v>
      </c>
      <c r="B9" s="513"/>
      <c r="C9" s="514" t="s">
        <v>273</v>
      </c>
      <c r="D9" s="514"/>
      <c r="E9" s="514" t="s">
        <v>231</v>
      </c>
      <c r="F9" s="514" t="s">
        <v>158</v>
      </c>
      <c r="G9" s="515" t="s">
        <v>274</v>
      </c>
      <c r="H9" s="515" t="s">
        <v>232</v>
      </c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/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/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/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/>
      <c r="GM9" s="42"/>
      <c r="GN9" s="42"/>
      <c r="GO9" s="42"/>
      <c r="GP9" s="42"/>
      <c r="GQ9" s="42"/>
      <c r="GR9" s="42"/>
      <c r="GS9" s="42"/>
      <c r="GT9" s="42"/>
      <c r="GU9" s="42"/>
      <c r="GV9" s="42"/>
      <c r="GW9" s="42"/>
      <c r="GX9" s="42"/>
      <c r="GY9" s="42"/>
      <c r="GZ9" s="42"/>
      <c r="HA9" s="42"/>
      <c r="HB9" s="42"/>
      <c r="HC9" s="42"/>
      <c r="HD9" s="42"/>
      <c r="HE9" s="42"/>
      <c r="HF9" s="42"/>
      <c r="HG9" s="42"/>
      <c r="HH9" s="42"/>
      <c r="HI9" s="42"/>
      <c r="HJ9" s="42"/>
      <c r="HK9" s="42"/>
      <c r="HL9" s="42"/>
      <c r="HM9" s="42"/>
      <c r="HN9" s="42"/>
      <c r="HO9" s="42"/>
      <c r="HP9" s="42"/>
      <c r="HQ9" s="42"/>
      <c r="HR9" s="42"/>
      <c r="HS9" s="42"/>
      <c r="HT9" s="42"/>
      <c r="HU9" s="42"/>
      <c r="HV9" s="42"/>
      <c r="HW9" s="42"/>
      <c r="HX9" s="42"/>
      <c r="HY9" s="42"/>
      <c r="HZ9" s="42"/>
    </row>
    <row r="10" spans="1:234" s="43" customFormat="1" ht="17.25" customHeight="1">
      <c r="A10" s="512" t="s">
        <v>275</v>
      </c>
      <c r="B10" s="513"/>
      <c r="C10" s="514" t="s">
        <v>276</v>
      </c>
      <c r="D10" s="514"/>
      <c r="E10" s="514" t="s">
        <v>227</v>
      </c>
      <c r="F10" s="514" t="s">
        <v>158</v>
      </c>
      <c r="G10" s="515" t="s">
        <v>254</v>
      </c>
      <c r="H10" s="515" t="s">
        <v>218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</row>
    <row r="11" spans="1:234" s="43" customFormat="1" ht="17.25" customHeight="1">
      <c r="A11" s="512" t="s">
        <v>277</v>
      </c>
      <c r="B11" s="513"/>
      <c r="C11" s="514" t="s">
        <v>276</v>
      </c>
      <c r="D11" s="514"/>
      <c r="E11" s="514" t="s">
        <v>228</v>
      </c>
      <c r="F11" s="514" t="s">
        <v>158</v>
      </c>
      <c r="G11" s="515" t="s">
        <v>254</v>
      </c>
      <c r="H11" s="515" t="s">
        <v>218</v>
      </c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/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/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/>
      <c r="GM11" s="42"/>
      <c r="GN11" s="42"/>
      <c r="GO11" s="42"/>
      <c r="GP11" s="42"/>
      <c r="GQ11" s="42"/>
      <c r="GR11" s="42"/>
      <c r="GS11" s="42"/>
      <c r="GT11" s="42"/>
      <c r="GU11" s="42"/>
      <c r="GV11" s="42"/>
      <c r="GW11" s="42"/>
      <c r="GX11" s="42"/>
      <c r="GY11" s="42"/>
      <c r="GZ11" s="42"/>
      <c r="HA11" s="42"/>
      <c r="HB11" s="42"/>
      <c r="HC11" s="42"/>
      <c r="HD11" s="42"/>
      <c r="HE11" s="42"/>
      <c r="HF11" s="42"/>
      <c r="HG11" s="42"/>
      <c r="HH11" s="42"/>
      <c r="HI11" s="42"/>
      <c r="HJ11" s="42"/>
      <c r="HK11" s="42"/>
      <c r="HL11" s="42"/>
      <c r="HM11" s="42"/>
      <c r="HN11" s="42"/>
      <c r="HO11" s="42"/>
      <c r="HP11" s="42"/>
      <c r="HQ11" s="42"/>
      <c r="HR11" s="42"/>
      <c r="HS11" s="42"/>
      <c r="HT11" s="42"/>
      <c r="HU11" s="42"/>
      <c r="HV11" s="42"/>
      <c r="HW11" s="42"/>
      <c r="HX11" s="42"/>
      <c r="HY11" s="42"/>
      <c r="HZ11" s="42"/>
    </row>
    <row r="12" spans="1:234" s="43" customFormat="1" ht="17.25" customHeight="1">
      <c r="A12" s="512" t="s">
        <v>278</v>
      </c>
      <c r="B12" s="513"/>
      <c r="C12" s="514" t="s">
        <v>279</v>
      </c>
      <c r="D12" s="514"/>
      <c r="E12" s="514" t="s">
        <v>229</v>
      </c>
      <c r="F12" s="514" t="s">
        <v>158</v>
      </c>
      <c r="G12" s="515" t="s">
        <v>268</v>
      </c>
      <c r="H12" s="515" t="s">
        <v>224</v>
      </c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/>
      <c r="GM12" s="42"/>
      <c r="GN12" s="42"/>
      <c r="GO12" s="42"/>
      <c r="GP12" s="42"/>
      <c r="GQ12" s="42"/>
      <c r="GR12" s="42"/>
      <c r="GS12" s="42"/>
      <c r="GT12" s="42"/>
      <c r="GU12" s="42"/>
      <c r="GV12" s="42"/>
      <c r="GW12" s="42"/>
      <c r="GX12" s="42"/>
      <c r="GY12" s="42"/>
      <c r="GZ12" s="42"/>
      <c r="HA12" s="42"/>
      <c r="HB12" s="42"/>
      <c r="HC12" s="42"/>
      <c r="HD12" s="42"/>
      <c r="HE12" s="42"/>
      <c r="HF12" s="42"/>
      <c r="HG12" s="42"/>
      <c r="HH12" s="42"/>
      <c r="HI12" s="42"/>
      <c r="HJ12" s="42"/>
      <c r="HK12" s="42"/>
      <c r="HL12" s="42"/>
      <c r="HM12" s="42"/>
      <c r="HN12" s="42"/>
      <c r="HO12" s="42"/>
      <c r="HP12" s="42"/>
      <c r="HQ12" s="42"/>
      <c r="HR12" s="42"/>
      <c r="HS12" s="42"/>
      <c r="HT12" s="42"/>
      <c r="HU12" s="42"/>
      <c r="HV12" s="42"/>
      <c r="HW12" s="42"/>
      <c r="HX12" s="42"/>
      <c r="HY12" s="42"/>
      <c r="HZ12" s="42"/>
    </row>
    <row r="13" spans="1:234" s="43" customFormat="1" ht="17.25" customHeight="1">
      <c r="A13" s="512" t="s">
        <v>280</v>
      </c>
      <c r="B13" s="513"/>
      <c r="C13" s="514" t="s">
        <v>281</v>
      </c>
      <c r="D13" s="514"/>
      <c r="E13" s="514" t="s">
        <v>230</v>
      </c>
      <c r="F13" s="514" t="s">
        <v>158</v>
      </c>
      <c r="G13" s="515" t="s">
        <v>282</v>
      </c>
      <c r="H13" s="515" t="s">
        <v>224</v>
      </c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</row>
    <row r="14" spans="1:234" s="43" customFormat="1" ht="17.25" customHeight="1">
      <c r="A14" s="512" t="s">
        <v>283</v>
      </c>
      <c r="B14" s="513"/>
      <c r="C14" s="514" t="s">
        <v>284</v>
      </c>
      <c r="D14" s="514"/>
      <c r="E14" s="514" t="s">
        <v>285</v>
      </c>
      <c r="F14" s="514" t="s">
        <v>158</v>
      </c>
      <c r="G14" s="515" t="s">
        <v>268</v>
      </c>
      <c r="H14" s="515" t="s">
        <v>224</v>
      </c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</row>
    <row r="15" spans="1:234" s="43" customFormat="1" ht="17.25" customHeight="1">
      <c r="A15" s="512" t="s">
        <v>286</v>
      </c>
      <c r="B15" s="513"/>
      <c r="C15" s="514" t="s">
        <v>287</v>
      </c>
      <c r="D15" s="514"/>
      <c r="E15" s="514" t="s">
        <v>231</v>
      </c>
      <c r="F15" s="514" t="s">
        <v>158</v>
      </c>
      <c r="G15" s="515" t="s">
        <v>274</v>
      </c>
      <c r="H15" s="515" t="s">
        <v>232</v>
      </c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</row>
    <row r="16" spans="1:234" s="43" customFormat="1" ht="17.25" customHeight="1">
      <c r="A16" s="512" t="s">
        <v>288</v>
      </c>
      <c r="B16" s="513"/>
      <c r="C16" s="514" t="s">
        <v>289</v>
      </c>
      <c r="D16" s="514"/>
      <c r="E16" s="514" t="s">
        <v>233</v>
      </c>
      <c r="F16" s="514" t="s">
        <v>158</v>
      </c>
      <c r="G16" s="515" t="s">
        <v>290</v>
      </c>
      <c r="H16" s="515" t="s">
        <v>234</v>
      </c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</row>
    <row r="17" spans="1:234" s="43" customFormat="1" ht="17.25" customHeight="1">
      <c r="A17" s="512" t="s">
        <v>291</v>
      </c>
      <c r="B17" s="513"/>
      <c r="C17" s="514" t="s">
        <v>292</v>
      </c>
      <c r="D17" s="514"/>
      <c r="E17" s="514" t="s">
        <v>235</v>
      </c>
      <c r="F17" s="514" t="s">
        <v>158</v>
      </c>
      <c r="G17" s="515" t="s">
        <v>293</v>
      </c>
      <c r="H17" s="515" t="s">
        <v>236</v>
      </c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</row>
    <row r="18" spans="1:234" s="43" customFormat="1" ht="17.25" customHeight="1">
      <c r="A18" s="512" t="s">
        <v>294</v>
      </c>
      <c r="B18" s="513"/>
      <c r="C18" s="514" t="s">
        <v>295</v>
      </c>
      <c r="D18" s="514"/>
      <c r="E18" s="514" t="s">
        <v>245</v>
      </c>
      <c r="F18" s="514" t="s">
        <v>158</v>
      </c>
      <c r="G18" s="515" t="s">
        <v>268</v>
      </c>
      <c r="H18" s="515" t="s">
        <v>224</v>
      </c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</row>
    <row r="19" spans="1:234" s="43" customFormat="1" ht="17.25" customHeight="1">
      <c r="A19" s="512" t="s">
        <v>296</v>
      </c>
      <c r="B19" s="513"/>
      <c r="C19" s="514" t="s">
        <v>297</v>
      </c>
      <c r="D19" s="514"/>
      <c r="E19" s="514" t="s">
        <v>298</v>
      </c>
      <c r="F19" s="514" t="s">
        <v>158</v>
      </c>
      <c r="G19" s="515" t="s">
        <v>299</v>
      </c>
      <c r="H19" s="515" t="s">
        <v>247</v>
      </c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</row>
    <row r="20" spans="1:234" s="43" customFormat="1" ht="17.25" customHeight="1">
      <c r="A20" s="512" t="s">
        <v>300</v>
      </c>
      <c r="B20" s="513"/>
      <c r="C20" s="514" t="s">
        <v>301</v>
      </c>
      <c r="D20" s="514"/>
      <c r="E20" s="514" t="s">
        <v>302</v>
      </c>
      <c r="F20" s="514" t="s">
        <v>158</v>
      </c>
      <c r="G20" s="515" t="s">
        <v>303</v>
      </c>
      <c r="H20" s="515" t="s">
        <v>304</v>
      </c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/>
      <c r="GM20" s="42"/>
      <c r="GN20" s="42"/>
      <c r="GO20" s="42"/>
      <c r="GP20" s="42"/>
      <c r="GQ20" s="42"/>
      <c r="GR20" s="42"/>
      <c r="GS20" s="42"/>
      <c r="GT20" s="42"/>
      <c r="GU20" s="42"/>
      <c r="GV20" s="42"/>
      <c r="GW20" s="42"/>
      <c r="GX20" s="42"/>
      <c r="GY20" s="42"/>
      <c r="GZ20" s="42"/>
      <c r="HA20" s="42"/>
      <c r="HB20" s="42"/>
      <c r="HC20" s="42"/>
      <c r="HD20" s="42"/>
      <c r="HE20" s="42"/>
      <c r="HF20" s="42"/>
      <c r="HG20" s="42"/>
      <c r="HH20" s="42"/>
      <c r="HI20" s="42"/>
      <c r="HJ20" s="42"/>
      <c r="HK20" s="42"/>
      <c r="HL20" s="42"/>
      <c r="HM20" s="42"/>
      <c r="HN20" s="42"/>
      <c r="HO20" s="42"/>
      <c r="HP20" s="42"/>
      <c r="HQ20" s="42"/>
      <c r="HR20" s="42"/>
      <c r="HS20" s="42"/>
      <c r="HT20" s="42"/>
      <c r="HU20" s="42"/>
      <c r="HV20" s="42"/>
      <c r="HW20" s="42"/>
      <c r="HX20" s="42"/>
      <c r="HY20" s="42"/>
      <c r="HZ20" s="42"/>
    </row>
    <row r="21" spans="1:234" s="43" customFormat="1" ht="17.25" customHeight="1">
      <c r="A21" s="512" t="s">
        <v>305</v>
      </c>
      <c r="B21" s="513"/>
      <c r="C21" s="514" t="s">
        <v>306</v>
      </c>
      <c r="D21" s="514"/>
      <c r="E21" s="514" t="s">
        <v>307</v>
      </c>
      <c r="F21" s="514" t="s">
        <v>158</v>
      </c>
      <c r="G21" s="515" t="s">
        <v>308</v>
      </c>
      <c r="H21" s="515" t="s">
        <v>248</v>
      </c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</row>
    <row r="22" spans="1:234" s="43" customFormat="1" ht="17.25" customHeight="1">
      <c r="A22" s="512" t="s">
        <v>309</v>
      </c>
      <c r="B22" s="513"/>
      <c r="C22" s="514" t="s">
        <v>249</v>
      </c>
      <c r="D22" s="514"/>
      <c r="E22" s="514" t="s">
        <v>310</v>
      </c>
      <c r="F22" s="514" t="s">
        <v>158</v>
      </c>
      <c r="G22" s="515" t="s">
        <v>311</v>
      </c>
      <c r="H22" s="515" t="s">
        <v>250</v>
      </c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</row>
    <row r="23" spans="1:234" s="43" customFormat="1" ht="17.25" customHeight="1">
      <c r="A23" s="512">
        <v>201700227</v>
      </c>
      <c r="B23" s="41"/>
      <c r="C23" s="548" t="s">
        <v>324</v>
      </c>
      <c r="D23" s="41"/>
      <c r="E23" s="547" t="s">
        <v>323</v>
      </c>
      <c r="F23" s="548" t="s">
        <v>158</v>
      </c>
      <c r="G23" s="549">
        <v>37200</v>
      </c>
      <c r="H23" s="549" t="s">
        <v>224</v>
      </c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</row>
    <row r="24" spans="1:234" s="43" customFormat="1" ht="17.25" customHeight="1">
      <c r="A24" s="41"/>
      <c r="B24" s="41"/>
      <c r="C24" s="41"/>
      <c r="D24" s="41"/>
      <c r="E24" s="41"/>
      <c r="F24" s="41"/>
      <c r="G24" s="41"/>
      <c r="H24" s="41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</row>
  </sheetData>
  <sheetProtection password="CD69" sheet="1"/>
  <printOptions/>
  <pageMargins left="0.7874015748031497" right="0.7874015748031497" top="0.984251968503937" bottom="0.984251968503937" header="0.5118110236220472" footer="0.5118110236220472"/>
  <pageSetup fitToHeight="0" fitToWidth="1" horizontalDpi="600" verticalDpi="600" orientation="landscape" paperSize="8" scale="53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CAF TOURAINE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C0407371</dc:creator>
  <cp:keywords/>
  <dc:description/>
  <cp:lastModifiedBy>Carine DALUS 371</cp:lastModifiedBy>
  <cp:lastPrinted>2018-01-02T15:13:56Z</cp:lastPrinted>
  <dcterms:created xsi:type="dcterms:W3CDTF">2012-01-04T16:28:33Z</dcterms:created>
  <dcterms:modified xsi:type="dcterms:W3CDTF">2018-01-04T13:52:05Z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