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1110" windowWidth="17580" windowHeight="6990"/>
  </bookViews>
  <sheets>
    <sheet name="Compte de resulta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FJT'!$A$1:$H$7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FJT'!$A$1:$H$7</definedName>
    <definedName name="_xlnm.Print_Area" localSheetId="0">'Compte de resultat FJT'!$A$1:$G$57</definedName>
  </definedNames>
  <calcPr calcId="145621"/>
</workbook>
</file>

<file path=xl/calcChain.xml><?xml version="1.0" encoding="utf-8"?>
<calcChain xmlns="http://schemas.openxmlformats.org/spreadsheetml/2006/main">
  <c r="C10" i="1" l="1"/>
  <c r="C8" i="1"/>
  <c r="C9" i="1"/>
  <c r="C11" i="1"/>
  <c r="F25" i="1"/>
  <c r="F26" i="1" s="1"/>
  <c r="F46" i="1" s="1"/>
  <c r="C48" i="1" s="1"/>
  <c r="C53" i="1" s="1"/>
  <c r="F36" i="1"/>
  <c r="F37" i="1"/>
  <c r="F44" i="1"/>
  <c r="F45" i="1"/>
  <c r="F50" i="1"/>
  <c r="C54" i="1" s="1"/>
</calcChain>
</file>

<file path=xl/sharedStrings.xml><?xml version="1.0" encoding="utf-8"?>
<sst xmlns="http://schemas.openxmlformats.org/spreadsheetml/2006/main" count="103" uniqueCount="76">
  <si>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</si>
  <si>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</si>
  <si>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</si>
  <si>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</si>
  <si>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</si>
  <si>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</si>
  <si>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</si>
  <si>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</si>
  <si>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</si>
  <si>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</si>
  <si>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</si>
  <si>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</si>
  <si>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</si>
  <si>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</si>
  <si>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</si>
  <si>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</si>
  <si>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</si>
  <si>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</si>
  <si>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</si>
  <si>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</si>
  <si>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</si>
  <si>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</si>
  <si>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</si>
  <si>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</si>
  <si>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</si>
  <si>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</si>
  <si>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</si>
  <si>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</si>
  <si>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</si>
  <si>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</si>
  <si>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</si>
  <si>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</si>
  <si>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</si>
  <si>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</si>
  <si>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</si>
  <si>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</si>
  <si>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</si>
  <si>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</si>
  <si>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</si>
  <si>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</si>
  <si>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</si>
  <si>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</si>
  <si>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</si>
  <si>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</si>
  <si>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</si>
  <si>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</si>
  <si>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</si>
  <si>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</si>
  <si>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</si>
  <si>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</si>
  <si>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</si>
  <si>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</si>
  <si>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</si>
  <si>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Corbeille S@fir :</t>
  </si>
  <si>
    <t>merci de selectionner votre n° de dossier SIAS</t>
  </si>
  <si>
    <t>Signature :                                                  Cachet</t>
  </si>
  <si>
    <t>Réel PSO</t>
  </si>
  <si>
    <t>FOYER DE JEUNES TRAVAILLEURS</t>
  </si>
  <si>
    <t>Eléments budgétaires pour le calcul de la Prestation de service 
"Action socio-éducative"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</si>
  <si>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</si>
  <si>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</si>
  <si>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</si>
  <si>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</si>
  <si>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</si>
  <si>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200200107</t>
  </si>
  <si>
    <t>200200143</t>
  </si>
  <si>
    <t>200200144</t>
  </si>
  <si>
    <t>200200145</t>
  </si>
  <si>
    <t>201100361</t>
  </si>
  <si>
    <t>201600220</t>
  </si>
  <si>
    <t>ASSOC JEUNESSE ET HABITAT</t>
  </si>
  <si>
    <t>F.J.T. Résidence de Alternance</t>
  </si>
  <si>
    <t>PS 2016 :</t>
  </si>
  <si>
    <r>
      <t xml:space="preserve">Plafond 2016 =  383 618 </t>
    </r>
    <r>
      <rPr>
        <sz val="10"/>
        <rFont val="Times New Roman"/>
        <family val="1"/>
      </rPr>
      <t xml:space="preserve"> €</t>
    </r>
    <r>
      <rPr>
        <sz val="10"/>
        <rFont val="Arial"/>
        <family val="2"/>
      </rPr>
      <t xml:space="preserve">, soit PS maximum de 115 085 € </t>
    </r>
  </si>
  <si>
    <t>(1) Assiette 2 maximum (2016) = 2 926 € par lit agréé (effectif selon le dernier Agrément préfectoral)</t>
  </si>
  <si>
    <t>Réel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</si>
</sst>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164" fontId="14" fillId="3" borderId="7" xfId="0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64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164" fontId="14" fillId="3" borderId="1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164" fontId="14" fillId="3" borderId="18" xfId="0" applyNumberFormat="1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164" fontId="14" fillId="3" borderId="23" xfId="0" applyNumberFormat="1" applyFont="1" applyFill="1" applyBorder="1" applyAlignment="1" applyProtection="1">
      <alignment vertical="center"/>
      <protection locked="0"/>
    </xf>
    <xf numFmtId="0" fontId="15" fillId="0" borderId="2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16" fillId="4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6" fillId="5" borderId="26" xfId="0" applyNumberFormat="1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 wrapText="1"/>
      <protection locked="0"/>
    </xf>
    <xf numFmtId="165" fontId="14" fillId="3" borderId="7" xfId="0" applyNumberFormat="1" applyFont="1" applyFill="1" applyBorder="1" applyAlignment="1" applyProtection="1">
      <alignment vertical="center"/>
      <protection locked="0"/>
    </xf>
    <xf numFmtId="165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165" fontId="14" fillId="3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6" fillId="4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6" fillId="5" borderId="34" xfId="0" applyNumberFormat="1" applyFont="1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164" fontId="14" fillId="3" borderId="37" xfId="0" applyNumberFormat="1" applyFont="1" applyFill="1" applyBorder="1" applyAlignment="1" applyProtection="1">
      <alignment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164" fontId="16" fillId="4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6" fillId="5" borderId="40" xfId="0" applyNumberFormat="1" applyFont="1" applyFill="1" applyBorder="1" applyAlignment="1" applyProtection="1">
      <alignment vertical="center"/>
    </xf>
    <xf numFmtId="165" fontId="16" fillId="2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7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3" borderId="42" xfId="0" applyNumberFormat="1" applyFont="1" applyFill="1" applyBorder="1" applyAlignment="1" applyProtection="1">
      <alignment horizontal="center" vertical="center"/>
      <protection locked="0"/>
    </xf>
    <xf numFmtId="44" fontId="16" fillId="0" borderId="42" xfId="0" applyNumberFormat="1" applyFont="1" applyBorder="1" applyAlignment="1" applyProtection="1">
      <alignment vertical="center"/>
    </xf>
    <xf numFmtId="0" fontId="18" fillId="0" borderId="43" xfId="0" applyFont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6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0" fillId="4" borderId="42" xfId="2" quotePrefix="1" applyNumberFormat="1" applyFont="1" applyFill="1" applyBorder="1" applyAlignment="1">
      <alignment horizontal="center" vertical="center" wrapText="1"/>
    </xf>
    <xf numFmtId="0" fontId="20" fillId="4" borderId="50" xfId="2" quotePrefix="1" applyNumberFormat="1" applyFont="1" applyFill="1" applyBorder="1" applyAlignment="1">
      <alignment horizontal="center" vertical="center" wrapText="1"/>
    </xf>
    <xf numFmtId="0" fontId="20" fillId="4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0" fillId="0" borderId="52" xfId="2" quotePrefix="1" applyNumberFormat="1" applyFont="1" applyFill="1" applyBorder="1" applyAlignment="1">
      <alignment horizontal="center" vertical="center" wrapText="1"/>
    </xf>
    <xf numFmtId="0" fontId="20" fillId="0" borderId="53" xfId="2" quotePrefix="1" applyNumberFormat="1" applyFont="1" applyFill="1" applyBorder="1" applyAlignment="1">
      <alignment horizontal="center" vertical="center" wrapText="1"/>
    </xf>
    <xf numFmtId="0" fontId="20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11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52" xfId="2" quotePrefix="1" applyNumberFormat="1" applyFont="1" applyFill="1" applyBorder="1" applyAlignment="1">
      <alignment horizontal="left" vertical="center" wrapText="1"/>
    </xf>
    <xf numFmtId="0" fontId="19" fillId="3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2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0" fillId="0" borderId="77" xfId="0" quotePrefix="1" applyNumberFormat="1" applyBorder="1"/>
    <xf numFmtId="0" fontId="0" fillId="0" borderId="78" xfId="0" quotePrefix="1" applyNumberFormat="1" applyBorder="1" applyAlignment="1">
      <alignment horizontal="center"/>
    </xf>
    <xf numFmtId="0" fontId="26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6" fillId="0" borderId="57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 applyProtection="1">
      <alignment horizontal="left" vertical="center" wrapText="1"/>
      <protection locked="0"/>
    </xf>
    <xf numFmtId="0" fontId="5" fillId="2" borderId="62" xfId="0" applyFont="1" applyFill="1" applyBorder="1" applyAlignment="1" applyProtection="1">
      <alignment horizontal="left" vertical="center"/>
    </xf>
    <xf numFmtId="0" fontId="11" fillId="2" borderId="63" xfId="0" applyFont="1" applyFill="1" applyBorder="1" applyAlignment="1" applyProtection="1">
      <alignment horizontal="left" vertical="center"/>
    </xf>
    <xf numFmtId="0" fontId="11" fillId="2" borderId="64" xfId="0" applyFont="1" applyFill="1" applyBorder="1" applyAlignment="1" applyProtection="1">
      <alignment horizontal="left" vertical="center"/>
    </xf>
    <xf numFmtId="0" fontId="12" fillId="2" borderId="65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68" xfId="0" applyFont="1" applyFill="1" applyBorder="1" applyAlignment="1" applyProtection="1">
      <alignment horizontal="center" vertical="center" wrapText="1"/>
    </xf>
    <xf numFmtId="0" fontId="12" fillId="2" borderId="69" xfId="0" applyFont="1" applyFill="1" applyBorder="1" applyAlignment="1" applyProtection="1">
      <alignment horizontal="center" vertical="center" wrapText="1"/>
    </xf>
    <xf numFmtId="0" fontId="13" fillId="2" borderId="70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5" borderId="72" xfId="0" applyFont="1" applyFill="1" applyBorder="1" applyAlignment="1" applyProtection="1">
      <alignment horizontal="center" vertical="center"/>
    </xf>
    <xf numFmtId="0" fontId="11" fillId="5" borderId="73" xfId="0" applyFont="1" applyFill="1" applyBorder="1" applyAlignment="1" applyProtection="1">
      <alignment horizontal="center" vertical="center"/>
    </xf>
    <xf numFmtId="0" fontId="11" fillId="6" borderId="58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/>
    <cellStyle name="Normal" xfId="0" builtinId="0"/>
    <cellStyle name="Normal_AFC_GEST_EQUIP" xfId="2"/>
  </cellStyles>
  <dxfs count="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mpte de resulta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0</xdr:col>
      <xdr:colOff>1409700</xdr:colOff>
      <xdr:row>6</xdr:row>
      <xdr:rowOff>85725</xdr:rowOff>
    </xdr:to>
    <xdr:pic>
      <xdr:nvPicPr>
        <xdr:cNvPr id="11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52400"/>
          <a:ext cx="10668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762000</xdr:colOff>
      <xdr:row>2</xdr:row>
      <xdr:rowOff>9524</xdr:rowOff>
    </xdr:from>
    <xdr:to>
      <xdr:col>5</xdr:col>
      <xdr:colOff>3067050</xdr:colOff>
      <xdr:row>5</xdr:row>
      <xdr:rowOff>177799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11249025" y="333374"/>
          <a:ext cx="2305050" cy="1044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127000</xdr:colOff>
      <xdr:row>6</xdr:row>
      <xdr:rowOff>266700</xdr:rowOff>
    </xdr:from>
    <xdr:to>
      <xdr:col>0</xdr:col>
      <xdr:colOff>1759697</xdr:colOff>
      <xdr:row>8</xdr:row>
      <xdr:rowOff>200025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127000" y="1924050"/>
          <a:ext cx="1632697" cy="8477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  <xdr:twoCellAnchor editAs="oneCell">
    <xdr:from>
      <xdr:col>4</xdr:col>
      <xdr:colOff>628650</xdr:colOff>
      <xdr:row>5</xdr:row>
      <xdr:rowOff>390525</xdr:rowOff>
    </xdr:from>
    <xdr:to>
      <xdr:col>5</xdr:col>
      <xdr:colOff>3952875</xdr:colOff>
      <xdr:row>8</xdr:row>
      <xdr:rowOff>47625</xdr:rowOff>
    </xdr:to>
    <xdr:pic>
      <xdr:nvPicPr>
        <xdr:cNvPr id="1149" name="Image 11" descr="http://safirstk01.intra.cnaf/AdminV4/tempImg/5283a9d4216d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590675"/>
          <a:ext cx="477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358775</xdr:colOff>
      <xdr:row>54</xdr:row>
      <xdr:rowOff>34925</xdr:rowOff>
    </xdr:from>
    <xdr:to>
      <xdr:col>7</xdr:col>
      <xdr:colOff>60325</xdr:colOff>
      <xdr:row>56</xdr:row>
      <xdr:rowOff>73025</xdr:rowOff>
    </xdr:to>
    <xdr:sp macro="" textlink="">
      <xdr:nvSpPr>
        <xdr:cNvPr id="8" name="Flèche vers le haut 7">
          <a:hlinkClick xmlns:r="http://schemas.openxmlformats.org/officeDocument/2006/relationships" r:id="rId3" tooltip="revenir en haut du document pour le vérifier"/>
        </xdr:cNvPr>
        <xdr:cNvSpPr/>
      </xdr:nvSpPr>
      <xdr:spPr>
        <a:xfrm flipH="1">
          <a:off x="14922500" y="20266025"/>
          <a:ext cx="463550" cy="9144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mpagnonstoursfranchecomte@compagnons-du-devoir.com" TargetMode="External"/><Relationship Id="rId1" Type="http://schemas.openxmlformats.org/officeDocument/2006/relationships/hyperlink" Target="mailto:ajh.ufjt.tours@numericab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7"/>
  <sheetViews>
    <sheetView showGridLines="0" tabSelected="1" zoomScaleNormal="100" zoomScaleSheetLayoutView="75" workbookViewId="0">
      <selection activeCell="C7" sqref="C7:D7"/>
    </sheetView>
  </sheetViews>
  <sheetFormatPr baseColWidth="10" defaultRowHeight="12.75" x14ac:dyDescent="0.2"/>
  <cols>
    <col min="1" max="1" width="50.85546875" customWidth="1"/>
    <col min="2" max="2" width="29" customWidth="1"/>
    <col min="3" max="3" width="32.140625" customWidth="1"/>
    <col min="4" max="4" width="23.5703125" customWidth="1"/>
    <col min="5" max="5" width="21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03"/>
    </row>
    <row r="2" spans="1:6" x14ac:dyDescent="0.2">
      <c r="A2" s="1"/>
      <c r="B2" s="104" t="s">
        <v>58</v>
      </c>
      <c r="C2" s="105"/>
      <c r="D2" s="105"/>
      <c r="E2" s="106"/>
      <c r="F2" s="103"/>
    </row>
    <row r="3" spans="1:6" ht="27" customHeight="1" x14ac:dyDescent="0.2">
      <c r="A3" s="1"/>
      <c r="B3" s="107"/>
      <c r="C3" s="108"/>
      <c r="D3" s="108"/>
      <c r="E3" s="109"/>
      <c r="F3" s="1"/>
    </row>
    <row r="4" spans="1:6" ht="24" customHeight="1" x14ac:dyDescent="0.2">
      <c r="A4" s="1"/>
      <c r="B4" s="97"/>
      <c r="C4" s="97"/>
      <c r="D4" s="97"/>
      <c r="E4" s="97"/>
      <c r="F4" s="1"/>
    </row>
    <row r="5" spans="1:6" ht="18" x14ac:dyDescent="0.2">
      <c r="A5" s="1"/>
      <c r="B5" s="110" t="s">
        <v>57</v>
      </c>
      <c r="C5" s="110"/>
      <c r="D5" s="110"/>
      <c r="E5" s="110"/>
      <c r="F5" s="1"/>
    </row>
    <row r="6" spans="1:6" ht="36" customHeight="1" x14ac:dyDescent="0.2">
      <c r="A6" s="2" t="s">
        <v>0</v>
      </c>
      <c r="B6" s="96"/>
      <c r="C6" s="96"/>
      <c r="D6" s="96"/>
      <c r="E6" s="96"/>
      <c r="F6" s="2"/>
    </row>
    <row r="7" spans="1:6" ht="36" customHeight="1" x14ac:dyDescent="0.2">
      <c r="A7" s="2"/>
      <c r="B7" s="98" t="s">
        <v>51</v>
      </c>
      <c r="C7" s="112" t="s">
        <v>54</v>
      </c>
      <c r="D7" s="113"/>
      <c r="E7" s="96"/>
      <c r="F7" s="2"/>
    </row>
    <row r="8" spans="1:6" ht="36" customHeight="1" x14ac:dyDescent="0.2">
      <c r="A8" s="2"/>
      <c r="B8" s="98" t="s">
        <v>1</v>
      </c>
      <c r="C8" s="102">
        <f>IF($C$7&lt;&gt;"",VLOOKUP($C$7,TABLEIDENTIF,5,FALSE),"")</f>
        <v>0</v>
      </c>
      <c r="D8" s="102"/>
      <c r="E8" s="96"/>
      <c r="F8" s="2"/>
    </row>
    <row r="9" spans="1:6" ht="36" customHeight="1" x14ac:dyDescent="0.2">
      <c r="A9" s="2"/>
      <c r="B9" s="98" t="s">
        <v>2</v>
      </c>
      <c r="C9" s="102">
        <f>IF($C$7&lt;&gt;"",VLOOKUP($C$7,TABLEIDENTIF,8,FALSE),"")</f>
        <v>0</v>
      </c>
      <c r="D9" s="102"/>
      <c r="E9" s="96"/>
      <c r="F9" s="2"/>
    </row>
    <row r="10" spans="1:6" ht="36" customHeight="1" x14ac:dyDescent="0.2">
      <c r="A10" s="2"/>
      <c r="B10" s="98" t="s">
        <v>52</v>
      </c>
      <c r="C10" s="102">
        <f>IF($C$7&lt;&gt;"",VLOOKUP($C$7,TABLEIDENTIF,7,FALSE),"")</f>
        <v>0</v>
      </c>
      <c r="D10" s="102"/>
      <c r="E10" s="96"/>
      <c r="F10" s="2"/>
    </row>
    <row r="11" spans="1:6" ht="27.75" customHeight="1" x14ac:dyDescent="0.2">
      <c r="A11" s="2"/>
      <c r="B11" s="98" t="s">
        <v>3</v>
      </c>
      <c r="C11" s="102">
        <f>IF($C$7&lt;&gt;"",VLOOKUP($C$7,TABLEIDENTIF,3,FALSE),"")</f>
        <v>0</v>
      </c>
      <c r="D11" s="102"/>
      <c r="E11" s="102"/>
      <c r="F11" s="3"/>
    </row>
    <row r="12" spans="1:6" ht="33" customHeight="1" x14ac:dyDescent="0.2">
      <c r="A12" s="2"/>
      <c r="B12" s="98" t="s">
        <v>53</v>
      </c>
      <c r="C12" s="102" t="s">
        <v>56</v>
      </c>
      <c r="D12" s="102"/>
      <c r="E12" s="99"/>
      <c r="F12" s="4"/>
    </row>
    <row r="13" spans="1:6" ht="18.75" x14ac:dyDescent="0.2">
      <c r="A13" s="91"/>
      <c r="B13" s="2"/>
      <c r="C13" s="111"/>
      <c r="D13" s="111"/>
      <c r="E13" s="5"/>
      <c r="F13" s="1"/>
    </row>
    <row r="14" spans="1:6" ht="23.25" x14ac:dyDescent="0.2">
      <c r="A14" s="6"/>
      <c r="B14" s="7"/>
      <c r="C14" s="95" t="s">
        <v>75</v>
      </c>
      <c r="D14" s="8"/>
      <c r="E14" s="9"/>
      <c r="F14" s="2"/>
    </row>
    <row r="15" spans="1:6" ht="13.5" thickBot="1" x14ac:dyDescent="0.25">
      <c r="A15" s="2"/>
      <c r="B15" s="2"/>
      <c r="C15" s="2"/>
      <c r="D15" s="2"/>
      <c r="E15" s="2"/>
      <c r="F15" s="2"/>
    </row>
    <row r="16" spans="1:6" ht="18" x14ac:dyDescent="0.2">
      <c r="A16" s="114" t="s">
        <v>34</v>
      </c>
      <c r="B16" s="115"/>
      <c r="C16" s="115"/>
      <c r="D16" s="115"/>
      <c r="E16" s="115"/>
      <c r="F16" s="116"/>
    </row>
    <row r="17" spans="1:6" x14ac:dyDescent="0.2">
      <c r="A17" s="117" t="s">
        <v>4</v>
      </c>
      <c r="B17" s="119" t="s">
        <v>5</v>
      </c>
      <c r="C17" s="121" t="s">
        <v>6</v>
      </c>
      <c r="D17" s="123" t="s">
        <v>7</v>
      </c>
      <c r="E17" s="124"/>
      <c r="F17" s="125" t="s">
        <v>8</v>
      </c>
    </row>
    <row r="18" spans="1:6" ht="24" x14ac:dyDescent="0.2">
      <c r="A18" s="118"/>
      <c r="B18" s="120"/>
      <c r="C18" s="122"/>
      <c r="D18" s="10" t="s">
        <v>9</v>
      </c>
      <c r="E18" s="11" t="s">
        <v>10</v>
      </c>
      <c r="F18" s="126"/>
    </row>
    <row r="19" spans="1:6" ht="33.75" customHeight="1" x14ac:dyDescent="0.2">
      <c r="A19" s="12"/>
      <c r="B19" s="13"/>
      <c r="C19" s="13"/>
      <c r="D19" s="14"/>
      <c r="E19" s="15"/>
      <c r="F19" s="16"/>
    </row>
    <row r="20" spans="1:6" ht="33" customHeight="1" x14ac:dyDescent="0.2">
      <c r="A20" s="17"/>
      <c r="B20" s="18"/>
      <c r="C20" s="19"/>
      <c r="D20" s="20"/>
      <c r="E20" s="21"/>
      <c r="F20" s="22"/>
    </row>
    <row r="21" spans="1:6" ht="33" customHeight="1" x14ac:dyDescent="0.2">
      <c r="A21" s="23"/>
      <c r="B21" s="24"/>
      <c r="C21" s="25"/>
      <c r="D21" s="20"/>
      <c r="E21" s="21"/>
      <c r="F21" s="26"/>
    </row>
    <row r="22" spans="1:6" ht="33" customHeight="1" x14ac:dyDescent="0.2">
      <c r="A22" s="17"/>
      <c r="B22" s="19"/>
      <c r="C22" s="18"/>
      <c r="D22" s="27"/>
      <c r="E22" s="28"/>
      <c r="F22" s="22"/>
    </row>
    <row r="23" spans="1:6" ht="33" customHeight="1" x14ac:dyDescent="0.2">
      <c r="A23" s="29"/>
      <c r="B23" s="30"/>
      <c r="C23" s="30"/>
      <c r="D23" s="27"/>
      <c r="E23" s="28"/>
      <c r="F23" s="31"/>
    </row>
    <row r="24" spans="1:6" ht="33" customHeight="1" x14ac:dyDescent="0.2">
      <c r="A24" s="32"/>
      <c r="B24" s="33"/>
      <c r="C24" s="33"/>
      <c r="D24" s="34"/>
      <c r="E24" s="35"/>
      <c r="F24" s="36"/>
    </row>
    <row r="25" spans="1:6" ht="33" customHeight="1" x14ac:dyDescent="0.2">
      <c r="A25" s="37" t="s">
        <v>11</v>
      </c>
      <c r="B25" s="38"/>
      <c r="C25" s="38"/>
      <c r="D25" s="127" t="s">
        <v>35</v>
      </c>
      <c r="E25" s="128"/>
      <c r="F25" s="39">
        <f>SUM(F19:F24)</f>
        <v>0</v>
      </c>
    </row>
    <row r="26" spans="1:6" ht="33" customHeight="1" thickBot="1" x14ac:dyDescent="0.25">
      <c r="A26" s="40"/>
      <c r="B26" s="38"/>
      <c r="C26" s="38"/>
      <c r="D26" s="129" t="s">
        <v>36</v>
      </c>
      <c r="E26" s="130"/>
      <c r="F26" s="41">
        <f>+F25</f>
        <v>0</v>
      </c>
    </row>
    <row r="27" spans="1:6" ht="18" x14ac:dyDescent="0.2">
      <c r="A27" s="114" t="s">
        <v>37</v>
      </c>
      <c r="B27" s="115"/>
      <c r="C27" s="115"/>
      <c r="D27" s="115"/>
      <c r="E27" s="115"/>
      <c r="F27" s="116"/>
    </row>
    <row r="28" spans="1:6" x14ac:dyDescent="0.2">
      <c r="A28" s="117" t="s">
        <v>4</v>
      </c>
      <c r="B28" s="119" t="s">
        <v>5</v>
      </c>
      <c r="C28" s="121" t="s">
        <v>6</v>
      </c>
      <c r="D28" s="123" t="s">
        <v>7</v>
      </c>
      <c r="E28" s="124"/>
      <c r="F28" s="125" t="s">
        <v>8</v>
      </c>
    </row>
    <row r="29" spans="1:6" ht="39" customHeight="1" x14ac:dyDescent="0.2">
      <c r="A29" s="118"/>
      <c r="B29" s="120"/>
      <c r="C29" s="122"/>
      <c r="D29" s="10" t="s">
        <v>9</v>
      </c>
      <c r="E29" s="11" t="s">
        <v>10</v>
      </c>
      <c r="F29" s="126"/>
    </row>
    <row r="30" spans="1:6" ht="33.75" customHeight="1" x14ac:dyDescent="0.2">
      <c r="A30" s="12"/>
      <c r="B30" s="42"/>
      <c r="C30" s="13"/>
      <c r="D30" s="14"/>
      <c r="E30" s="15"/>
      <c r="F30" s="43"/>
    </row>
    <row r="31" spans="1:6" ht="33.75" customHeight="1" x14ac:dyDescent="0.2">
      <c r="A31" s="17"/>
      <c r="B31" s="19"/>
      <c r="C31" s="19"/>
      <c r="D31" s="20"/>
      <c r="E31" s="28"/>
      <c r="F31" s="44"/>
    </row>
    <row r="32" spans="1:6" ht="33.75" customHeight="1" x14ac:dyDescent="0.2">
      <c r="A32" s="17"/>
      <c r="B32" s="18"/>
      <c r="C32" s="19"/>
      <c r="D32" s="20"/>
      <c r="E32" s="28"/>
      <c r="F32" s="44"/>
    </row>
    <row r="33" spans="1:6" ht="33.75" customHeight="1" x14ac:dyDescent="0.2">
      <c r="A33" s="17"/>
      <c r="B33" s="19"/>
      <c r="C33" s="18"/>
      <c r="D33" s="27"/>
      <c r="E33" s="28"/>
      <c r="F33" s="44"/>
    </row>
    <row r="34" spans="1:6" ht="33.75" customHeight="1" x14ac:dyDescent="0.2">
      <c r="A34" s="17"/>
      <c r="B34" s="19"/>
      <c r="C34" s="18"/>
      <c r="D34" s="27"/>
      <c r="E34" s="28"/>
      <c r="F34" s="44"/>
    </row>
    <row r="35" spans="1:6" ht="33.75" customHeight="1" x14ac:dyDescent="0.2">
      <c r="A35" s="32"/>
      <c r="B35" s="45"/>
      <c r="C35" s="33"/>
      <c r="D35" s="46"/>
      <c r="E35" s="47"/>
      <c r="F35" s="48"/>
    </row>
    <row r="36" spans="1:6" ht="33.75" customHeight="1" x14ac:dyDescent="0.2">
      <c r="A36" s="37" t="s">
        <v>11</v>
      </c>
      <c r="B36" s="49"/>
      <c r="C36" s="50"/>
      <c r="D36" s="127" t="s">
        <v>35</v>
      </c>
      <c r="E36" s="128"/>
      <c r="F36" s="51">
        <f>SUM(F30:F35)</f>
        <v>0</v>
      </c>
    </row>
    <row r="37" spans="1:6" ht="33.75" customHeight="1" thickBot="1" x14ac:dyDescent="0.25">
      <c r="A37" s="40"/>
      <c r="B37" s="52"/>
      <c r="C37" s="53"/>
      <c r="D37" s="131" t="s">
        <v>38</v>
      </c>
      <c r="E37" s="132"/>
      <c r="F37" s="54">
        <f>+F36/2</f>
        <v>0</v>
      </c>
    </row>
    <row r="38" spans="1:6" ht="18" x14ac:dyDescent="0.2">
      <c r="A38" s="114" t="s">
        <v>39</v>
      </c>
      <c r="B38" s="115"/>
      <c r="C38" s="115"/>
      <c r="D38" s="115"/>
      <c r="E38" s="115"/>
      <c r="F38" s="116"/>
    </row>
    <row r="39" spans="1:6" x14ac:dyDescent="0.2">
      <c r="A39" s="117" t="s">
        <v>4</v>
      </c>
      <c r="B39" s="119" t="s">
        <v>5</v>
      </c>
      <c r="C39" s="136" t="s">
        <v>6</v>
      </c>
      <c r="D39" s="123" t="s">
        <v>7</v>
      </c>
      <c r="E39" s="124"/>
      <c r="F39" s="125" t="s">
        <v>8</v>
      </c>
    </row>
    <row r="40" spans="1:6" ht="24" x14ac:dyDescent="0.2">
      <c r="A40" s="118"/>
      <c r="B40" s="120"/>
      <c r="C40" s="137"/>
      <c r="D40" s="10" t="s">
        <v>9</v>
      </c>
      <c r="E40" s="11" t="s">
        <v>10</v>
      </c>
      <c r="F40" s="126"/>
    </row>
    <row r="41" spans="1:6" ht="33.75" customHeight="1" x14ac:dyDescent="0.2">
      <c r="A41" s="55"/>
      <c r="B41" s="56"/>
      <c r="C41" s="57"/>
      <c r="D41" s="58"/>
      <c r="E41" s="59"/>
      <c r="F41" s="60"/>
    </row>
    <row r="42" spans="1:6" ht="33.75" customHeight="1" x14ac:dyDescent="0.2">
      <c r="A42" s="17"/>
      <c r="B42" s="61"/>
      <c r="C42" s="18"/>
      <c r="D42" s="27"/>
      <c r="E42" s="28"/>
      <c r="F42" s="22"/>
    </row>
    <row r="43" spans="1:6" ht="33.75" customHeight="1" x14ac:dyDescent="0.2">
      <c r="A43" s="32"/>
      <c r="B43" s="33"/>
      <c r="C43" s="33"/>
      <c r="D43" s="34"/>
      <c r="E43" s="35"/>
      <c r="F43" s="36"/>
    </row>
    <row r="44" spans="1:6" ht="33.75" customHeight="1" x14ac:dyDescent="0.2">
      <c r="A44" s="37" t="s">
        <v>11</v>
      </c>
      <c r="B44" s="38"/>
      <c r="C44" s="38"/>
      <c r="D44" s="127" t="s">
        <v>35</v>
      </c>
      <c r="E44" s="128"/>
      <c r="F44" s="62">
        <f>SUM(F41:F43)</f>
        <v>0</v>
      </c>
    </row>
    <row r="45" spans="1:6" ht="33.75" customHeight="1" thickBot="1" x14ac:dyDescent="0.25">
      <c r="A45" s="63"/>
      <c r="B45" s="52"/>
      <c r="C45" s="52"/>
      <c r="D45" s="131" t="s">
        <v>40</v>
      </c>
      <c r="E45" s="132"/>
      <c r="F45" s="64">
        <f>+F44/2</f>
        <v>0</v>
      </c>
    </row>
    <row r="46" spans="1:6" ht="33.75" customHeight="1" thickBot="1" x14ac:dyDescent="0.25">
      <c r="A46" s="133" t="s">
        <v>12</v>
      </c>
      <c r="B46" s="134"/>
      <c r="C46" s="135"/>
      <c r="D46" s="133" t="s">
        <v>13</v>
      </c>
      <c r="E46" s="135"/>
      <c r="F46" s="65">
        <f>+(F26+F37+F45)*1.25</f>
        <v>0</v>
      </c>
    </row>
    <row r="47" spans="1:6" ht="44.25" customHeight="1" x14ac:dyDescent="0.2">
      <c r="A47" s="2"/>
      <c r="B47" s="2"/>
      <c r="C47" s="2"/>
      <c r="D47" s="2"/>
      <c r="E47" s="2"/>
      <c r="F47" s="66"/>
    </row>
    <row r="48" spans="1:6" ht="34.5" customHeight="1" x14ac:dyDescent="0.2">
      <c r="A48" s="67" t="s">
        <v>14</v>
      </c>
      <c r="B48" s="68" t="s">
        <v>15</v>
      </c>
      <c r="C48" s="69">
        <f>F46</f>
        <v>0</v>
      </c>
      <c r="D48" s="70"/>
      <c r="E48" s="68"/>
      <c r="F48" s="68"/>
    </row>
    <row r="49" spans="1:6" ht="34.5" customHeight="1" x14ac:dyDescent="0.2">
      <c r="A49" s="68"/>
      <c r="B49" s="2"/>
      <c r="C49" s="2"/>
      <c r="D49" s="2"/>
      <c r="E49" s="2"/>
      <c r="F49" s="2"/>
    </row>
    <row r="50" spans="1:6" ht="34.5" customHeight="1" x14ac:dyDescent="0.2">
      <c r="A50" s="67" t="s">
        <v>16</v>
      </c>
      <c r="B50" s="71" t="s">
        <v>17</v>
      </c>
      <c r="C50" s="72"/>
      <c r="D50" s="140" t="s">
        <v>18</v>
      </c>
      <c r="E50" s="141"/>
      <c r="F50" s="73">
        <f>C50*2400</f>
        <v>0</v>
      </c>
    </row>
    <row r="51" spans="1:6" ht="34.5" customHeight="1" x14ac:dyDescent="0.2">
      <c r="A51" s="2"/>
      <c r="B51" s="2"/>
      <c r="C51" s="2"/>
      <c r="D51" s="2"/>
      <c r="E51" s="2"/>
      <c r="F51" s="2"/>
    </row>
    <row r="52" spans="1:6" ht="34.5" customHeight="1" x14ac:dyDescent="0.2">
      <c r="A52" s="74" t="s">
        <v>72</v>
      </c>
      <c r="B52" s="75"/>
      <c r="C52" s="76"/>
      <c r="D52" s="2"/>
      <c r="E52" s="71"/>
      <c r="F52" s="71"/>
    </row>
    <row r="53" spans="1:6" ht="34.5" customHeight="1" x14ac:dyDescent="0.2">
      <c r="A53" s="142" t="s">
        <v>19</v>
      </c>
      <c r="B53" s="143"/>
      <c r="C53" s="77">
        <f>C48*30%</f>
        <v>0</v>
      </c>
      <c r="D53" s="144" t="s">
        <v>20</v>
      </c>
      <c r="E53" s="144"/>
      <c r="F53" s="93"/>
    </row>
    <row r="54" spans="1:6" ht="34.5" customHeight="1" x14ac:dyDescent="0.2">
      <c r="A54" s="142" t="s">
        <v>21</v>
      </c>
      <c r="B54" s="143"/>
      <c r="C54" s="77">
        <f>F50*30%</f>
        <v>0</v>
      </c>
      <c r="D54" s="78"/>
      <c r="E54" s="2"/>
      <c r="F54" s="90" t="s">
        <v>55</v>
      </c>
    </row>
    <row r="55" spans="1:6" ht="34.5" customHeight="1" x14ac:dyDescent="0.2">
      <c r="A55" s="79"/>
      <c r="B55" s="80"/>
      <c r="C55" s="81"/>
      <c r="D55" s="78"/>
      <c r="E55" s="2"/>
      <c r="F55" s="138"/>
    </row>
    <row r="56" spans="1:6" ht="34.5" customHeight="1" x14ac:dyDescent="0.2">
      <c r="A56" s="96" t="s">
        <v>73</v>
      </c>
      <c r="B56" s="2"/>
      <c r="C56" s="78"/>
      <c r="D56" s="78"/>
      <c r="E56" s="2"/>
      <c r="F56" s="139"/>
    </row>
    <row r="57" spans="1:6" ht="34.5" customHeight="1" x14ac:dyDescent="0.2">
      <c r="A57" s="96" t="s">
        <v>74</v>
      </c>
      <c r="B57" s="2"/>
      <c r="C57" s="78"/>
      <c r="D57" s="78"/>
      <c r="E57" s="2"/>
      <c r="F57" s="2"/>
    </row>
  </sheetData>
  <sheetProtection password="CD69" sheet="1" objects="1" scenarios="1"/>
  <mergeCells count="41">
    <mergeCell ref="F55:F56"/>
    <mergeCell ref="D50:E50"/>
    <mergeCell ref="A53:B53"/>
    <mergeCell ref="D53:E53"/>
    <mergeCell ref="A54:B54"/>
    <mergeCell ref="D44:E44"/>
    <mergeCell ref="D45:E45"/>
    <mergeCell ref="A46:C46"/>
    <mergeCell ref="D46:E46"/>
    <mergeCell ref="D36:E36"/>
    <mergeCell ref="D37:E37"/>
    <mergeCell ref="A38:F38"/>
    <mergeCell ref="A39:A40"/>
    <mergeCell ref="B39:B40"/>
    <mergeCell ref="C39:C40"/>
    <mergeCell ref="D39:E39"/>
    <mergeCell ref="F39:F40"/>
    <mergeCell ref="D25:E25"/>
    <mergeCell ref="D26:E26"/>
    <mergeCell ref="A27:F27"/>
    <mergeCell ref="A28:A29"/>
    <mergeCell ref="B28:B29"/>
    <mergeCell ref="C28:C29"/>
    <mergeCell ref="D28:E28"/>
    <mergeCell ref="F28:F29"/>
    <mergeCell ref="A16:F16"/>
    <mergeCell ref="A17:A18"/>
    <mergeCell ref="B17:B18"/>
    <mergeCell ref="C17:C18"/>
    <mergeCell ref="D17:E17"/>
    <mergeCell ref="F17:F18"/>
    <mergeCell ref="C11:E11"/>
    <mergeCell ref="F1:F2"/>
    <mergeCell ref="B2:E3"/>
    <mergeCell ref="B5:E5"/>
    <mergeCell ref="C13:D13"/>
    <mergeCell ref="C7:D7"/>
    <mergeCell ref="C8:D8"/>
    <mergeCell ref="C9:D9"/>
    <mergeCell ref="C10:D10"/>
    <mergeCell ref="C12:D12"/>
  </mergeCells>
  <conditionalFormatting sqref="C7:D7">
    <cfRule type="containsText" dxfId="2" priority="3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1" priority="2" stopIfTrue="1" operator="equal">
      <formula>0</formula>
    </cfRule>
  </conditionalFormatting>
  <conditionalFormatting sqref="C12:D12">
    <cfRule type="cellIs" dxfId="0" priority="1" stopIfTrue="1" operator="equal">
      <formula>0</formula>
    </cfRule>
  </conditionalFormatting>
  <dataValidations xWindow="562" yWindow="278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>
      <formula1>NUMDOSSIER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"/>
  <sheetViews>
    <sheetView showGridLines="0" workbookViewId="0">
      <pane ySplit="1" topLeftCell="A2" activePane="bottomLeft" state="frozen"/>
      <selection activeCell="E15" sqref="E15"/>
      <selection pane="bottomLeft" activeCell="C32" sqref="C32"/>
    </sheetView>
  </sheetViews>
  <sheetFormatPr baseColWidth="10" defaultColWidth="9.140625" defaultRowHeight="12.75" x14ac:dyDescent="0.2"/>
  <cols>
    <col min="1" max="1" width="10.85546875" style="85" bestFit="1" customWidth="1"/>
    <col min="2" max="2" width="17.42578125" style="85" bestFit="1" customWidth="1"/>
    <col min="3" max="3" width="70.85546875" style="85" bestFit="1" customWidth="1"/>
    <col min="4" max="4" width="15.42578125" style="85" bestFit="1" customWidth="1"/>
    <col min="5" max="5" width="30.85546875" style="85" bestFit="1" customWidth="1"/>
    <col min="6" max="6" width="37" style="85" bestFit="1" customWidth="1"/>
    <col min="7" max="7" width="19.140625" style="85" bestFit="1" customWidth="1"/>
    <col min="8" max="8" width="30" style="85" bestFit="1" customWidth="1"/>
    <col min="9" max="16384" width="9.140625" style="85"/>
  </cols>
  <sheetData>
    <row r="1" spans="1:8" ht="38.25" x14ac:dyDescent="0.2">
      <c r="A1" s="82" t="s">
        <v>22</v>
      </c>
      <c r="B1" s="83" t="s">
        <v>23</v>
      </c>
      <c r="C1" s="82" t="s">
        <v>24</v>
      </c>
      <c r="D1" s="84" t="s">
        <v>25</v>
      </c>
      <c r="E1" s="82" t="s">
        <v>26</v>
      </c>
      <c r="F1" s="82" t="s">
        <v>27</v>
      </c>
      <c r="G1" s="82" t="s">
        <v>28</v>
      </c>
      <c r="H1" s="82" t="s">
        <v>29</v>
      </c>
    </row>
    <row r="2" spans="1:8" s="89" customFormat="1" ht="63.75" x14ac:dyDescent="0.2">
      <c r="A2" s="92" t="s">
        <v>54</v>
      </c>
      <c r="B2" s="87"/>
      <c r="C2" s="86"/>
      <c r="D2" s="88"/>
      <c r="E2" s="86"/>
      <c r="F2" s="86"/>
      <c r="G2" s="86"/>
      <c r="H2" s="86"/>
    </row>
    <row r="3" spans="1:8" ht="24.75" customHeight="1" x14ac:dyDescent="0.2">
      <c r="A3" s="100" t="s">
        <v>64</v>
      </c>
      <c r="B3" s="101">
        <v>111655</v>
      </c>
      <c r="C3" s="94" t="s">
        <v>59</v>
      </c>
      <c r="D3" s="94" t="s">
        <v>41</v>
      </c>
      <c r="E3" s="94" t="s">
        <v>60</v>
      </c>
      <c r="F3" s="94" t="s">
        <v>42</v>
      </c>
      <c r="G3" s="94">
        <v>37400</v>
      </c>
      <c r="H3" s="94" t="s">
        <v>31</v>
      </c>
    </row>
    <row r="4" spans="1:8" ht="24.75" customHeight="1" x14ac:dyDescent="0.2">
      <c r="A4" s="100" t="s">
        <v>65</v>
      </c>
      <c r="B4" s="101">
        <v>113261</v>
      </c>
      <c r="C4" s="94" t="s">
        <v>61</v>
      </c>
      <c r="D4" s="94" t="s">
        <v>43</v>
      </c>
      <c r="E4" s="94" t="s">
        <v>44</v>
      </c>
      <c r="F4" s="94" t="s">
        <v>42</v>
      </c>
      <c r="G4" s="94">
        <v>37000</v>
      </c>
      <c r="H4" s="94" t="s">
        <v>30</v>
      </c>
    </row>
    <row r="5" spans="1:8" ht="24.75" customHeight="1" x14ac:dyDescent="0.2">
      <c r="A5" s="100" t="s">
        <v>66</v>
      </c>
      <c r="B5" s="101">
        <v>111671</v>
      </c>
      <c r="C5" s="94" t="s">
        <v>62</v>
      </c>
      <c r="D5" s="94" t="s">
        <v>45</v>
      </c>
      <c r="E5" s="94" t="s">
        <v>46</v>
      </c>
      <c r="F5" s="94" t="s">
        <v>42</v>
      </c>
      <c r="G5" s="94">
        <v>37000</v>
      </c>
      <c r="H5" s="94" t="s">
        <v>30</v>
      </c>
    </row>
    <row r="6" spans="1:8" ht="24.75" customHeight="1" x14ac:dyDescent="0.2">
      <c r="A6" s="100" t="s">
        <v>67</v>
      </c>
      <c r="B6" s="101">
        <v>113565</v>
      </c>
      <c r="C6" s="94" t="s">
        <v>63</v>
      </c>
      <c r="D6" s="94" t="s">
        <v>47</v>
      </c>
      <c r="E6" s="94" t="s">
        <v>48</v>
      </c>
      <c r="F6" s="94" t="s">
        <v>42</v>
      </c>
      <c r="G6" s="94">
        <v>37502</v>
      </c>
      <c r="H6" s="94" t="s">
        <v>32</v>
      </c>
    </row>
    <row r="7" spans="1:8" ht="24.75" customHeight="1" x14ac:dyDescent="0.2">
      <c r="A7" s="100" t="s">
        <v>68</v>
      </c>
      <c r="B7" s="101">
        <v>111655</v>
      </c>
      <c r="C7" s="94" t="s">
        <v>59</v>
      </c>
      <c r="D7" s="94" t="s">
        <v>49</v>
      </c>
      <c r="E7" s="94" t="s">
        <v>50</v>
      </c>
      <c r="F7" s="94" t="s">
        <v>42</v>
      </c>
      <c r="G7" s="94">
        <v>37110</v>
      </c>
      <c r="H7" s="94" t="s">
        <v>33</v>
      </c>
    </row>
    <row r="8" spans="1:8" ht="24.75" customHeight="1" x14ac:dyDescent="0.2">
      <c r="A8" s="100" t="s">
        <v>69</v>
      </c>
      <c r="B8" s="101"/>
      <c r="C8" s="94" t="s">
        <v>70</v>
      </c>
      <c r="D8" s="94"/>
      <c r="E8" s="94" t="s">
        <v>71</v>
      </c>
      <c r="F8" s="94" t="s">
        <v>42</v>
      </c>
      <c r="G8" s="94">
        <v>37000</v>
      </c>
      <c r="H8" s="94" t="s">
        <v>30</v>
      </c>
    </row>
  </sheetData>
  <sheetProtection password="CD69" sheet="1" objects="1" scenarios="1"/>
  <hyperlinks>
    <hyperlink ref="J4" r:id="rId1" display="ajh.ufjt.tours@numericable.fr"/>
    <hyperlink ref="J5" r:id="rId2" display="compagnonstoursfranchecomte@compagnons-du-devoir.com"/>
  </hyperlinks>
  <pageMargins left="0.78740157480314965" right="0.78740157480314965" top="0.98425196850393704" bottom="0.98425196850393704" header="0.51181102362204722" footer="0.51181102362204722"/>
  <pageSetup paperSize="8" scale="53" fitToHeight="0" orientation="landscape" r:id="rId3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Compte de resultat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'Compte de resultat FJT'!Zone_d_impression</vt:lpstr>
    </vt:vector>
  </TitlesOfParts>
  <Company>CAF TOURAINE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2016-12-05T08:10:31Z</cp:lastPrinted>
  <dcterms:created xsi:type="dcterms:W3CDTF">2012-01-04T14:57:02Z</dcterms:created>
  <dcterms:modified xsi:type="dcterms:W3CDTF">2018-01-02T15:22:15Z</dcterms:modified>
</cp:coreProperties>
</file>