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320" windowHeight="12000"/>
  </bookViews>
  <sheets>
    <sheet name="Budget Prév. 2018" sheetId="7" r:id="rId1"/>
    <sheet name="BASE GESTIONNAIRES MF" sheetId="13" state="hidden" r:id="rId2"/>
  </sheets>
  <definedNames>
    <definedName name="_xlnm._FilterDatabase" localSheetId="1" hidden="1">'BASE GESTIONNAIRES MF'!$A$1:$H$3</definedName>
    <definedName name="AFC_GEST_EQUIP" localSheetId="1">'BASE GESTIONNAIRES MF'!$A$1:$H$3</definedName>
    <definedName name="_xlnm.Print_Titles" localSheetId="1">'BASE GESTIONNAIRES MF'!$1:$1</definedName>
    <definedName name="NUMDOSSIER">'BASE GESTIONNAIRES MF'!$A$2:$A$3</definedName>
    <definedName name="TABLEIDENTIF">'BASE GESTIONNAIRES MF'!$A$2:$H$3</definedName>
    <definedName name="_xlnm.Print_Area" localSheetId="1">'BASE GESTIONNAIRES MF'!$A$1:$H$3</definedName>
    <definedName name="_xlnm.Print_Area" localSheetId="0">'Budget Prév. 2018'!$A$1:$I$64</definedName>
  </definedNames>
  <calcPr calcId="145621" refMode="R1C1"/>
</workbook>
</file>

<file path=xl/calcChain.xml><?xml version="1.0" encoding="utf-8"?>
<calcChain xmlns="http://schemas.openxmlformats.org/spreadsheetml/2006/main">
  <c r="H14" i="7" l="1"/>
  <c r="H11" i="7"/>
  <c r="H12" i="7"/>
  <c r="H13" i="7"/>
  <c r="H15" i="7"/>
  <c r="C27" i="7"/>
  <c r="C32" i="7"/>
  <c r="I40" i="7"/>
  <c r="I45" i="7"/>
  <c r="I46" i="7" l="1"/>
  <c r="C35" i="7"/>
  <c r="I47" i="7" l="1"/>
  <c r="I48" i="7" s="1"/>
  <c r="C36" i="7"/>
  <c r="C37" i="7" s="1"/>
</calcChain>
</file>

<file path=xl/comments1.xml><?xml version="1.0" encoding="utf-8"?>
<comments xmlns="http://schemas.openxmlformats.org/spreadsheetml/2006/main">
  <authors>
    <author>c0762371</author>
    <author>C0945371</author>
    <author>C0762371</author>
  </authors>
  <commentList>
    <comment ref="B20" authorId="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21" authorId="0">
      <text>
        <r>
          <rPr>
            <sz val="10"/>
            <color indexed="10"/>
            <rFont val="Arial"/>
            <family val="2"/>
          </rPr>
          <t>Loyers et Charges
Entretien et réparations
Primes d’assurance
Services extérieurs divers
Prestations extérieures pour activités</t>
        </r>
      </text>
    </comment>
    <comment ref="B22" authorId="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23" authorId="1">
      <text>
        <r>
          <rPr>
            <sz val="8"/>
            <color indexed="10"/>
            <rFont val="Tahoma"/>
            <family val="2"/>
          </rPr>
          <t>Impôts, taxes liés aux frais de personnel,
Autres impôts, taxe,</t>
        </r>
        <r>
          <rPr>
            <sz val="8"/>
            <color indexed="81"/>
            <rFont val="Tahoma"/>
            <family val="2"/>
          </rPr>
          <t xml:space="preserve">
</t>
        </r>
      </text>
    </comment>
    <comment ref="B28" authorId="0">
      <text>
        <r>
          <rPr>
            <sz val="10"/>
            <color indexed="10"/>
            <rFont val="Arial"/>
            <family val="2"/>
          </rPr>
          <t xml:space="preserve">Agios
Intérêts d’emprunts
</t>
        </r>
      </text>
    </comment>
    <comment ref="H29" authorId="2">
      <text>
        <r>
          <rPr>
            <sz val="10"/>
            <color indexed="10"/>
            <rFont val="Arial"/>
            <family val="2"/>
          </rPr>
          <t>Indiquer le nom de la commune</t>
        </r>
      </text>
    </comment>
    <comment ref="H30" authorId="2">
      <text>
        <r>
          <rPr>
            <sz val="10"/>
            <color indexed="10"/>
            <rFont val="Arial"/>
            <family val="2"/>
          </rPr>
          <t>Indiquer le nom de la commune</t>
        </r>
      </text>
    </comment>
    <comment ref="H31" authorId="2">
      <text>
        <r>
          <rPr>
            <sz val="10"/>
            <color indexed="10"/>
            <rFont val="Arial"/>
            <family val="2"/>
          </rPr>
          <t>Indiquer le nom de la commune</t>
        </r>
      </text>
    </comment>
    <comment ref="H32" authorId="2">
      <text>
        <r>
          <rPr>
            <sz val="10"/>
            <color indexed="10"/>
            <rFont val="Arial"/>
            <family val="2"/>
          </rPr>
          <t>Indiquer le nom de la commune</t>
        </r>
      </text>
    </comment>
    <comment ref="H34" authorId="0">
      <text>
        <r>
          <rPr>
            <sz val="10"/>
            <color indexed="10"/>
            <rFont val="Arial"/>
            <family val="2"/>
          </rPr>
          <t>Ne concerne pas la PS compte 70623</t>
        </r>
      </text>
    </comment>
  </commentList>
</comments>
</file>

<file path=xl/sharedStrings.xml><?xml version="1.0" encoding="utf-8"?>
<sst xmlns="http://schemas.openxmlformats.org/spreadsheetml/2006/main" count="82" uniqueCount="77">
  <si>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</si>
  <si>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</si>
  <si>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</si>
  <si>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</si>
  <si>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</si>
  <si>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</si>
  <si>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</si>
  <si>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</si>
  <si>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</si>
  <si>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</si>
  <si>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</si>
  <si>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</si>
  <si>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</si>
  <si>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</si>
  <si>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</si>
  <si>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</si>
  <si>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</si>
  <si>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</si>
  <si>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</si>
  <si>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</si>
  <si>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</si>
  <si>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</si>
  <si>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</si>
  <si>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</si>
  <si>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</si>
  <si>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</si>
  <si>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</si>
  <si>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</si>
  <si>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</si>
  <si>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</si>
  <si>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</si>
  <si>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</si>
  <si>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</si>
  <si>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</si>
  <si>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</si>
  <si>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</si>
  <si>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</si>
  <si>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</si>
  <si>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</si>
  <si>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</si>
  <si>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</si>
  <si>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</si>
  <si>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</si>
  <si>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</si>
  <si>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</si>
  <si>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</si>
  <si>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</si>
  <si>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NUMERO EQUIPEMENT</t>
  </si>
  <si>
    <t>NOM EQUIPEMENT</t>
  </si>
  <si>
    <t>ACTIVITE EQUIPEMENT</t>
  </si>
  <si>
    <t>CODE POSTAL ETABLISSEMENT OU EQUIPEMENT</t>
  </si>
  <si>
    <t>NOM COMMUNE ETABLISSEMENT OU EQUIPEMENT</t>
  </si>
  <si>
    <t>TOURS</t>
  </si>
  <si>
    <t>Activité :</t>
  </si>
  <si>
    <t>Médiation familiale</t>
  </si>
  <si>
    <t>Charges de personnel : Médiateur Familial</t>
  </si>
  <si>
    <t>Charges de personnel : Secrétaire médiation familiale</t>
  </si>
  <si>
    <t>Charges autre personnel</t>
  </si>
  <si>
    <t>Code Postal :</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</si>
  <si>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</si>
  <si>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t>Prèv PSO</t>
  </si>
  <si>
    <t>Corbeille S@fir :</t>
  </si>
  <si>
    <r>
      <t>Courriel</t>
    </r>
    <r>
      <rPr>
        <i/>
        <sz val="11"/>
        <color theme="3"/>
        <rFont val="Arial"/>
        <family val="2"/>
      </rPr>
      <t xml:space="preserve"> :</t>
    </r>
  </si>
  <si>
    <t>gestion.actionsociale@caftours.cnafmail.fr</t>
  </si>
  <si>
    <t>Merci de selectionner votre n° de dossier SIAS</t>
  </si>
  <si>
    <t>L'ASSOCIATION MEDIATIONS ET PARENTALITE 37</t>
  </si>
  <si>
    <t>Grpe Echanges Médiat, &amp; Parent</t>
  </si>
  <si>
    <t>direction.ledialoguefamilial@orange.fr</t>
  </si>
  <si>
    <t>Participations familiales et Consignations du TGI</t>
  </si>
  <si>
    <t>Médiateurs</t>
  </si>
  <si>
    <t>Nombre ETP consacré à la MF</t>
  </si>
  <si>
    <t>Nom - Prénom</t>
  </si>
  <si>
    <t>Participations familiales Aide Juridictionnelle</t>
  </si>
  <si>
    <t>Produits des activités annexes</t>
  </si>
  <si>
    <t>Budget Prévisionnel 2018</t>
  </si>
  <si>
    <t>&gt; Retour des documents au 31 janvier 2018</t>
  </si>
  <si>
    <t>Prévisions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</si>
</sst>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 &quot;€&quot;"/>
    <numFmt numFmtId="165" formatCode="#,##0.00\ [$€-40C]"/>
  </numFmts>
  <fonts count="32" x14ac:knownFonts="1">
    <font>
      <sz val="10"/>
      <name val="Arial"/>
    </font>
    <font>
      <sz val="10"/>
      <name val="Arial"/>
      <family val="2"/>
    </font>
    <font>
      <b/>
      <sz val="10"/>
      <name val="Arial"/>
      <family val="2"/>
    </font>
    <font>
      <i/>
      <sz val="10"/>
      <color indexed="62"/>
      <name val="Arial"/>
      <family val="2"/>
    </font>
    <font>
      <sz val="10"/>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11"/>
      <name val="Arial"/>
      <family val="2"/>
    </font>
    <font>
      <sz val="10"/>
      <name val="MS Sans Serif"/>
      <family val="2"/>
    </font>
    <font>
      <b/>
      <sz val="10"/>
      <color indexed="12"/>
      <name val="MS Sans Serif"/>
      <family val="2"/>
    </font>
    <font>
      <sz val="8"/>
      <color indexed="81"/>
      <name val="Tahoma"/>
      <family val="2"/>
    </font>
    <font>
      <sz val="8"/>
      <color indexed="10"/>
      <name val="Tahoma"/>
      <family val="2"/>
    </font>
    <font>
      <i/>
      <u/>
      <sz val="11"/>
      <color theme="3"/>
      <name val="Arial"/>
      <family val="2"/>
    </font>
    <font>
      <i/>
      <sz val="11"/>
      <color theme="3"/>
      <name val="Arial"/>
      <family val="2"/>
    </font>
    <font>
      <sz val="10"/>
      <name val="Arial"/>
      <family val="2"/>
    </font>
    <font>
      <b/>
      <i/>
      <u/>
      <sz val="15"/>
      <color rgb="FFFF0000"/>
      <name val="Arial"/>
      <family val="2"/>
    </font>
    <font>
      <b/>
      <u/>
      <sz val="14"/>
      <color indexed="21"/>
      <name val="Arial"/>
      <family val="2"/>
    </font>
    <font>
      <b/>
      <i/>
      <sz val="14"/>
      <color rgb="FFFF0000"/>
      <name val="Arial"/>
      <family val="2"/>
    </font>
    <font>
      <b/>
      <i/>
      <sz val="11"/>
      <color theme="3"/>
      <name val="Arial"/>
      <family val="2"/>
    </font>
    <font>
      <sz val="12"/>
      <name val="Arial"/>
      <family val="2"/>
    </font>
    <font>
      <i/>
      <sz val="12"/>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1"/>
      </left>
      <right style="thin">
        <color indexed="21"/>
      </right>
      <top/>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right style="thin">
        <color indexed="2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44" fontId="1" fillId="0" borderId="0" applyFont="0" applyFill="0" applyBorder="0" applyAlignment="0" applyProtection="0"/>
    <xf numFmtId="0" fontId="19" fillId="0" borderId="0"/>
  </cellStyleXfs>
  <cellXfs count="91">
    <xf numFmtId="0" fontId="0" fillId="0" borderId="0" xfId="0"/>
    <xf numFmtId="0" fontId="20" fillId="3" borderId="1" xfId="3" quotePrefix="1" applyNumberFormat="1" applyFont="1" applyFill="1" applyBorder="1" applyAlignment="1">
      <alignment horizontal="center" vertical="center" wrapText="1"/>
    </xf>
    <xf numFmtId="0" fontId="20" fillId="3" borderId="2" xfId="3" quotePrefix="1" applyNumberFormat="1" applyFont="1" applyFill="1" applyBorder="1" applyAlignment="1">
      <alignment horizontal="center" vertical="center" wrapText="1"/>
    </xf>
    <xf numFmtId="0" fontId="20" fillId="3" borderId="3" xfId="3" quotePrefix="1" applyNumberFormat="1" applyFont="1" applyFill="1" applyBorder="1" applyAlignment="1">
      <alignment horizontal="center" vertical="center" wrapText="1"/>
    </xf>
    <xf numFmtId="0" fontId="19" fillId="0" borderId="0" xfId="3"/>
    <xf numFmtId="0" fontId="20" fillId="0" borderId="4" xfId="3" quotePrefix="1" applyNumberFormat="1" applyFont="1" applyFill="1" applyBorder="1" applyAlignment="1">
      <alignment horizontal="center" vertical="center" wrapText="1"/>
    </xf>
    <xf numFmtId="0" fontId="20" fillId="0" borderId="5" xfId="3" quotePrefix="1" applyNumberFormat="1" applyFont="1" applyFill="1" applyBorder="1" applyAlignment="1">
      <alignment horizontal="center" vertical="center" wrapText="1"/>
    </xf>
    <xf numFmtId="0" fontId="20" fillId="0" borderId="6" xfId="3" quotePrefix="1" applyNumberFormat="1" applyFont="1" applyFill="1" applyBorder="1" applyAlignment="1">
      <alignment horizontal="center" vertical="center" wrapText="1"/>
    </xf>
    <xf numFmtId="0" fontId="19" fillId="0" borderId="0" xfId="3"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5" fillId="0" borderId="0" xfId="0" applyFont="1" applyBorder="1" applyAlignment="1" applyProtection="1">
      <alignment horizontal="left" vertical="center" wrapText="1"/>
    </xf>
    <xf numFmtId="0" fontId="4" fillId="0" borderId="0" xfId="0" applyFont="1" applyBorder="1" applyAlignment="1" applyProtection="1">
      <alignment vertical="center" wrapText="1"/>
    </xf>
    <xf numFmtId="0" fontId="4" fillId="0" borderId="0" xfId="0" applyFont="1" applyAlignment="1" applyProtection="1">
      <alignment vertical="center" wrapText="1"/>
    </xf>
    <xf numFmtId="0" fontId="3" fillId="0" borderId="0" xfId="0" applyFont="1" applyAlignment="1" applyProtection="1">
      <alignment vertical="center"/>
    </xf>
    <xf numFmtId="0" fontId="8"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1" fillId="0" borderId="7" xfId="0" applyFont="1" applyBorder="1" applyAlignment="1" applyProtection="1">
      <alignment horizontal="righ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vertical="center" wrapText="1"/>
    </xf>
    <xf numFmtId="0" fontId="11" fillId="0" borderId="7" xfId="0" applyFont="1" applyBorder="1" applyAlignment="1" applyProtection="1">
      <alignment vertical="center" wrapText="1"/>
    </xf>
    <xf numFmtId="0" fontId="4" fillId="0" borderId="8" xfId="0" applyFont="1" applyBorder="1" applyAlignment="1" applyProtection="1">
      <alignment vertical="center" wrapText="1"/>
    </xf>
    <xf numFmtId="0" fontId="11" fillId="2" borderId="7" xfId="0" applyFont="1" applyFill="1" applyBorder="1" applyAlignment="1" applyProtection="1">
      <alignment horizontal="right" vertical="center" wrapText="1"/>
    </xf>
    <xf numFmtId="0" fontId="12" fillId="0" borderId="7" xfId="0" applyFont="1" applyBorder="1" applyAlignment="1" applyProtection="1">
      <alignment vertical="center" wrapText="1"/>
    </xf>
    <xf numFmtId="0" fontId="4" fillId="0" borderId="7"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5" fillId="0" borderId="0" xfId="0" applyFont="1" applyAlignment="1" applyProtection="1">
      <alignment vertical="center"/>
    </xf>
    <xf numFmtId="0" fontId="4" fillId="0" borderId="9"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15" fillId="0" borderId="0" xfId="0" applyFont="1" applyAlignment="1" applyProtection="1">
      <alignment horizontal="center" vertical="center" wrapText="1"/>
    </xf>
    <xf numFmtId="0" fontId="7" fillId="0" borderId="0" xfId="0" applyFont="1" applyBorder="1" applyAlignment="1" applyProtection="1">
      <alignment vertical="center" wrapText="1"/>
    </xf>
    <xf numFmtId="0" fontId="6" fillId="2" borderId="0" xfId="0" applyFont="1" applyFill="1" applyAlignment="1" applyProtection="1">
      <alignment horizontal="center" vertical="center" wrapText="1"/>
    </xf>
    <xf numFmtId="0" fontId="7" fillId="4" borderId="0" xfId="0" applyFont="1" applyFill="1" applyBorder="1" applyAlignment="1" applyProtection="1">
      <alignment vertical="center" wrapText="1"/>
    </xf>
    <xf numFmtId="0" fontId="23" fillId="0" borderId="0" xfId="0" applyFont="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xf>
    <xf numFmtId="0" fontId="0" fillId="0" borderId="0" xfId="0" applyFill="1" applyAlignment="1">
      <alignment wrapText="1"/>
    </xf>
    <xf numFmtId="0" fontId="0" fillId="0" borderId="0" xfId="0" applyFill="1"/>
    <xf numFmtId="0" fontId="0" fillId="0" borderId="1" xfId="0" applyFont="1" applyFill="1" applyBorder="1" applyAlignment="1">
      <alignment wrapText="1"/>
    </xf>
    <xf numFmtId="0" fontId="0" fillId="0" borderId="1" xfId="0" applyFill="1" applyBorder="1" applyAlignment="1">
      <alignment wrapText="1"/>
    </xf>
    <xf numFmtId="0" fontId="2" fillId="0" borderId="1" xfId="0" applyFont="1" applyBorder="1" applyAlignment="1" applyProtection="1">
      <alignment vertical="center" wrapText="1"/>
      <protection locked="0"/>
    </xf>
    <xf numFmtId="0" fontId="25" fillId="0" borderId="0" xfId="0" applyFont="1" applyAlignment="1" applyProtection="1">
      <alignment vertical="center" wrapText="1"/>
    </xf>
    <xf numFmtId="0" fontId="2" fillId="0" borderId="0" xfId="0" applyFont="1" applyAlignment="1" applyProtection="1">
      <alignment horizontal="left" vertical="center" wrapText="1"/>
    </xf>
    <xf numFmtId="165" fontId="2" fillId="0" borderId="7" xfId="2"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xf>
    <xf numFmtId="164" fontId="25" fillId="2" borderId="7" xfId="0" applyNumberFormat="1" applyFont="1" applyFill="1" applyBorder="1" applyAlignment="1" applyProtection="1">
      <alignment horizontal="right" vertical="center" wrapText="1"/>
    </xf>
    <xf numFmtId="164" fontId="2" fillId="2" borderId="7" xfId="0" applyNumberFormat="1" applyFont="1" applyFill="1" applyBorder="1" applyAlignment="1" applyProtection="1">
      <alignment horizontal="right" vertical="center" wrapText="1"/>
    </xf>
    <xf numFmtId="44" fontId="25" fillId="0" borderId="7" xfId="2"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xf>
    <xf numFmtId="49" fontId="18" fillId="2" borderId="1" xfId="0" applyNumberFormat="1" applyFont="1" applyFill="1" applyBorder="1" applyAlignment="1" applyProtection="1">
      <alignment vertical="center" wrapText="1"/>
      <protection locked="0"/>
    </xf>
    <xf numFmtId="14" fontId="18" fillId="2" borderId="1" xfId="0" applyNumberFormat="1" applyFont="1" applyFill="1" applyBorder="1" applyAlignment="1" applyProtection="1">
      <alignment vertical="center" wrapText="1"/>
      <protection locked="0"/>
    </xf>
    <xf numFmtId="0" fontId="6" fillId="3" borderId="17" xfId="0" applyFont="1" applyFill="1" applyBorder="1" applyAlignment="1"/>
    <xf numFmtId="0" fontId="6" fillId="3" borderId="18" xfId="0" applyFont="1" applyFill="1" applyBorder="1" applyAlignment="1"/>
    <xf numFmtId="0" fontId="6" fillId="3" borderId="3" xfId="0" applyFont="1" applyFill="1" applyBorder="1" applyAlignment="1"/>
    <xf numFmtId="0" fontId="27" fillId="2" borderId="0" xfId="0" applyFont="1" applyFill="1" applyBorder="1" applyAlignment="1">
      <alignment horizontal="center"/>
    </xf>
    <xf numFmtId="0" fontId="28" fillId="0" borderId="0" xfId="0" applyFont="1" applyAlignment="1" applyProtection="1">
      <alignment horizontal="left" vertical="center" wrapText="1"/>
    </xf>
    <xf numFmtId="0" fontId="26" fillId="0" borderId="0" xfId="0" applyFont="1" applyAlignment="1" applyProtection="1">
      <alignment horizontal="left" vertical="center" wrapText="1"/>
    </xf>
    <xf numFmtId="0" fontId="6" fillId="2" borderId="0"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5" fillId="0" borderId="0" xfId="0" applyFont="1" applyAlignment="1" applyProtection="1">
      <alignment horizontal="left" wrapText="1"/>
    </xf>
    <xf numFmtId="164" fontId="25" fillId="0" borderId="8" xfId="0" applyNumberFormat="1" applyFont="1" applyBorder="1" applyAlignment="1" applyProtection="1">
      <alignment horizontal="right" vertical="center" wrapText="1"/>
      <protection locked="0"/>
    </xf>
    <xf numFmtId="164" fontId="25" fillId="0" borderId="9" xfId="0" applyNumberFormat="1" applyFont="1" applyBorder="1" applyAlignment="1" applyProtection="1">
      <alignment horizontal="right" vertical="center" wrapText="1"/>
      <protection locked="0"/>
    </xf>
    <xf numFmtId="0" fontId="4" fillId="0" borderId="8" xfId="0" applyFont="1" applyBorder="1" applyAlignment="1" applyProtection="1">
      <alignment horizontal="right" vertical="center" wrapText="1"/>
    </xf>
    <xf numFmtId="0" fontId="4" fillId="0" borderId="12" xfId="0" applyFont="1" applyBorder="1" applyAlignment="1" applyProtection="1">
      <alignment horizontal="right" vertical="center" wrapText="1"/>
    </xf>
    <xf numFmtId="0" fontId="4" fillId="0" borderId="9" xfId="0" applyFont="1" applyBorder="1" applyAlignment="1" applyProtection="1">
      <alignment horizontal="right"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10" fillId="0" borderId="14" xfId="0" applyFont="1" applyBorder="1" applyAlignment="1" applyProtection="1">
      <alignment vertical="center"/>
    </xf>
    <xf numFmtId="0" fontId="10" fillId="0" borderId="15" xfId="0" applyFont="1" applyBorder="1" applyAlignment="1" applyProtection="1">
      <alignment vertical="center"/>
    </xf>
    <xf numFmtId="0" fontId="8" fillId="0" borderId="16" xfId="0" applyFont="1" applyBorder="1" applyAlignment="1" applyProtection="1">
      <alignment horizontal="center" vertical="center" wrapText="1"/>
    </xf>
    <xf numFmtId="0" fontId="2" fillId="0" borderId="0" xfId="0" applyFont="1" applyAlignment="1" applyProtection="1">
      <alignment horizontal="left"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31" fillId="0" borderId="17" xfId="0" applyFont="1" applyBorder="1" applyAlignment="1" applyProtection="1">
      <alignment horizontal="left" vertical="center" wrapText="1"/>
      <protection locked="0"/>
    </xf>
    <xf numFmtId="0" fontId="31" fillId="0" borderId="21" xfId="0"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xf numFmtId="0" fontId="29" fillId="2" borderId="24"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30" fillId="2" borderId="26" xfId="0" applyFont="1" applyFill="1" applyBorder="1" applyAlignment="1" applyProtection="1">
      <alignment horizontal="left" vertical="center"/>
      <protection locked="0"/>
    </xf>
    <xf numFmtId="0" fontId="30" fillId="2" borderId="3" xfId="0" applyFont="1" applyFill="1" applyBorder="1" applyAlignment="1" applyProtection="1">
      <alignment horizontal="left" vertical="center"/>
      <protection locked="0"/>
    </xf>
    <xf numFmtId="0" fontId="30" fillId="2" borderId="27" xfId="0" applyFont="1" applyFill="1" applyBorder="1" applyAlignment="1" applyProtection="1">
      <alignment horizontal="left" vertical="center"/>
      <protection locked="0"/>
    </xf>
    <xf numFmtId="0" fontId="30" fillId="2" borderId="28" xfId="0" applyFont="1" applyFill="1" applyBorder="1" applyAlignment="1" applyProtection="1">
      <alignment horizontal="left" vertical="center"/>
      <protection locked="0"/>
    </xf>
  </cellXfs>
  <cellStyles count="4">
    <cellStyle name="Euro" xfId="1"/>
    <cellStyle name="Monétaire" xfId="2" builtinId="4"/>
    <cellStyle name="Normal" xfId="0" builtinId="0"/>
    <cellStyle name="Normal_AFC_GEST_EQUIP" xfId="3"/>
  </cellStyles>
  <dxfs count="2">
    <dxf>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Budget Pr&#233;v. 2018'!L1C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526677</xdr:colOff>
      <xdr:row>0</xdr:row>
      <xdr:rowOff>71717</xdr:rowOff>
    </xdr:from>
    <xdr:to>
      <xdr:col>1</xdr:col>
      <xdr:colOff>443193</xdr:colOff>
      <xdr:row>6</xdr:row>
      <xdr:rowOff>152452</xdr:rowOff>
    </xdr:to>
    <xdr:pic>
      <xdr:nvPicPr>
        <xdr:cNvPr id="727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677" y="71717"/>
          <a:ext cx="790575" cy="113408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180975</xdr:colOff>
      <xdr:row>6</xdr:row>
      <xdr:rowOff>200026</xdr:rowOff>
    </xdr:from>
    <xdr:to>
      <xdr:col>1</xdr:col>
      <xdr:colOff>997323</xdr:colOff>
      <xdr:row>7</xdr:row>
      <xdr:rowOff>33618</xdr:rowOff>
    </xdr:to>
    <xdr:sp macro="" textlink="">
      <xdr:nvSpPr>
        <xdr:cNvPr id="7170" name="AutoShape 2"/>
        <xdr:cNvSpPr>
          <a:spLocks noChangeArrowheads="1"/>
        </xdr:cNvSpPr>
      </xdr:nvSpPr>
      <xdr:spPr bwMode="auto">
        <a:xfrm>
          <a:off x="180975" y="1253379"/>
          <a:ext cx="1690407" cy="875739"/>
        </a:xfrm>
        <a:prstGeom prst="roundRect">
          <a:avLst>
            <a:gd name="adj" fmla="val 16667"/>
          </a:avLst>
        </a:prstGeom>
        <a:solidFill>
          <a:srgbClr val="FFFFFF"/>
        </a:solidFill>
        <a:ln w="19050">
          <a:solidFill>
            <a:srgbClr val="008080"/>
          </a:solidFill>
          <a:round/>
          <a:headEnd/>
          <a:tailEnd/>
        </a:ln>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 </a:t>
          </a:r>
          <a:r>
            <a:rPr lang="fr-FR" sz="850" b="0" i="0" u="none" strike="noStrike" baseline="0">
              <a:solidFill>
                <a:srgbClr val="333399"/>
              </a:solidFill>
              <a:latin typeface="Times New Roman"/>
              <a:cs typeface="Times New Roman"/>
            </a:rPr>
            <a:t>02.47.31.55.50</a:t>
          </a:r>
        </a:p>
        <a:p>
          <a:pPr algn="l" rtl="0">
            <a:defRPr sz="1000"/>
          </a:pPr>
          <a:endParaRPr lang="fr-FR"/>
        </a:p>
      </xdr:txBody>
    </xdr:sp>
    <xdr:clientData/>
  </xdr:twoCellAnchor>
  <xdr:twoCellAnchor editAs="oneCell">
    <xdr:from>
      <xdr:col>4</xdr:col>
      <xdr:colOff>22411</xdr:colOff>
      <xdr:row>1</xdr:row>
      <xdr:rowOff>66208</xdr:rowOff>
    </xdr:from>
    <xdr:to>
      <xdr:col>8</xdr:col>
      <xdr:colOff>1166532</xdr:colOff>
      <xdr:row>6</xdr:row>
      <xdr:rowOff>448234</xdr:rowOff>
    </xdr:to>
    <xdr:pic>
      <xdr:nvPicPr>
        <xdr:cNvPr id="7" name="Image 28" descr="http://safirstk01.intra.cnaf/AdminV4/tempImg/5283a92b04278.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60676" y="223090"/>
          <a:ext cx="5929032" cy="1278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691776</xdr:colOff>
      <xdr:row>61</xdr:row>
      <xdr:rowOff>43330</xdr:rowOff>
    </xdr:from>
    <xdr:to>
      <xdr:col>7</xdr:col>
      <xdr:colOff>161738</xdr:colOff>
      <xdr:row>65</xdr:row>
      <xdr:rowOff>178548</xdr:rowOff>
    </xdr:to>
    <xdr:sp macro="" textlink="">
      <xdr:nvSpPr>
        <xdr:cNvPr id="6" name="Flèche vers le haut 5">
          <a:hlinkClick xmlns:r="http://schemas.openxmlformats.org/officeDocument/2006/relationships" r:id="rId3" tooltip="revenir en haut du document pour le vérifier"/>
        </xdr:cNvPr>
        <xdr:cNvSpPr/>
      </xdr:nvSpPr>
      <xdr:spPr>
        <a:xfrm>
          <a:off x="6965576" y="17861430"/>
          <a:ext cx="485962" cy="821018"/>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stion.actionsociale@caftours.cnafmail.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I64"/>
  <sheetViews>
    <sheetView showGridLines="0" showZeros="0" tabSelected="1" zoomScale="85" zoomScaleNormal="85" zoomScaleSheetLayoutView="75" workbookViewId="0">
      <selection activeCell="B9" sqref="B9"/>
    </sheetView>
  </sheetViews>
  <sheetFormatPr baseColWidth="10" defaultRowHeight="12.75" x14ac:dyDescent="0.2"/>
  <cols>
    <col min="1" max="1" width="13.140625" style="9" customWidth="1"/>
    <col min="2" max="2" width="50.28515625" style="9" customWidth="1"/>
    <col min="3" max="3" width="19.7109375" style="9" customWidth="1"/>
    <col min="4" max="5" width="4.5703125" style="9" customWidth="1"/>
    <col min="6" max="6" width="1.7109375" style="10" customWidth="1"/>
    <col min="7" max="7" width="15.28515625" style="11" customWidth="1"/>
    <col min="8" max="8" width="50.28515625" style="9" customWidth="1"/>
    <col min="9" max="9" width="19.5703125" style="9" customWidth="1"/>
    <col min="10" max="16384" width="11.42578125" style="9"/>
  </cols>
  <sheetData>
    <row r="2" spans="1:9" x14ac:dyDescent="0.2">
      <c r="B2" s="10"/>
      <c r="C2" s="10"/>
    </row>
    <row r="3" spans="1:9" x14ac:dyDescent="0.2">
      <c r="B3" s="12"/>
      <c r="C3" s="12"/>
    </row>
    <row r="4" spans="1:9" x14ac:dyDescent="0.2">
      <c r="A4" s="32"/>
      <c r="B4" s="32"/>
      <c r="C4" s="12"/>
    </row>
    <row r="5" spans="1:9" x14ac:dyDescent="0.2">
      <c r="A5" s="66"/>
      <c r="B5" s="66"/>
      <c r="C5" s="12"/>
    </row>
    <row r="6" spans="1:9" ht="21" customHeight="1" x14ac:dyDescent="0.2">
      <c r="A6" s="66"/>
      <c r="B6" s="66"/>
      <c r="C6" s="12"/>
    </row>
    <row r="7" spans="1:9" ht="81.75" customHeight="1" x14ac:dyDescent="0.2">
      <c r="A7" s="66"/>
      <c r="B7" s="66"/>
      <c r="C7" s="12"/>
    </row>
    <row r="8" spans="1:9" ht="34.5" customHeight="1" x14ac:dyDescent="0.2">
      <c r="C8" s="74" t="s">
        <v>74</v>
      </c>
      <c r="D8" s="75"/>
      <c r="E8" s="75"/>
      <c r="F8" s="75"/>
      <c r="G8" s="75"/>
      <c r="H8" s="76"/>
    </row>
    <row r="9" spans="1:9" ht="18.75" customHeight="1" x14ac:dyDescent="0.2"/>
    <row r="10" spans="1:9" ht="17.25" customHeight="1" x14ac:dyDescent="0.2">
      <c r="G10" s="33" t="s">
        <v>26</v>
      </c>
      <c r="H10" s="43" t="s">
        <v>64</v>
      </c>
      <c r="I10" s="44"/>
    </row>
    <row r="11" spans="1:9" ht="17.25" customHeight="1" x14ac:dyDescent="0.2">
      <c r="G11" s="33" t="s">
        <v>27</v>
      </c>
      <c r="H11" s="17">
        <f>IF($H$10&lt;&gt;"",VLOOKUP($H$10,TABLEIDENTIF,5,FALSE),"")</f>
        <v>0</v>
      </c>
      <c r="I11" s="44"/>
    </row>
    <row r="12" spans="1:9" ht="17.25" customHeight="1" x14ac:dyDescent="0.2">
      <c r="A12" s="61" t="s">
        <v>75</v>
      </c>
      <c r="B12" s="61"/>
      <c r="G12" s="33" t="s">
        <v>8</v>
      </c>
      <c r="H12" s="17">
        <f>IF($H$10&lt;&gt;"",VLOOKUP($H$10,TABLEIDENTIF,8,FALSE),"")</f>
        <v>0</v>
      </c>
      <c r="I12" s="44"/>
    </row>
    <row r="13" spans="1:9" ht="28.5" customHeight="1" x14ac:dyDescent="0.2">
      <c r="G13" s="33" t="s">
        <v>28</v>
      </c>
      <c r="H13" s="78">
        <f>IF($H$10&lt;&gt;"",VLOOKUP($H$10,TABLEIDENTIF,3,FALSE),"")</f>
        <v>0</v>
      </c>
      <c r="I13" s="78"/>
    </row>
    <row r="14" spans="1:9" ht="27" customHeight="1" x14ac:dyDescent="0.2">
      <c r="G14" s="35" t="s">
        <v>58</v>
      </c>
      <c r="H14" s="45">
        <f>IF($H$10&lt;&gt;"",VLOOKUP($H$10,TABLEIDENTIF,7,FALSE),"")</f>
        <v>0</v>
      </c>
      <c r="I14" s="44"/>
    </row>
    <row r="15" spans="1:9" ht="24" customHeight="1" x14ac:dyDescent="0.2">
      <c r="A15" s="36" t="s">
        <v>62</v>
      </c>
      <c r="B15" s="38" t="s">
        <v>63</v>
      </c>
      <c r="G15" s="33" t="s">
        <v>53</v>
      </c>
      <c r="H15" s="17">
        <f>IF($H$10&lt;&gt;"",VLOOKUP($H$10,TABLEIDENTIF,6,FALSE),"")</f>
        <v>0</v>
      </c>
      <c r="I15" s="44"/>
    </row>
    <row r="16" spans="1:9" ht="17.25" customHeight="1" x14ac:dyDescent="0.2">
      <c r="A16" s="36"/>
      <c r="B16" s="37"/>
      <c r="C16" s="15"/>
      <c r="G16" s="13" t="s">
        <v>61</v>
      </c>
      <c r="H16" s="17" t="s">
        <v>60</v>
      </c>
      <c r="I16" s="44"/>
    </row>
    <row r="17" spans="1:9" ht="35.25" customHeight="1" x14ac:dyDescent="0.2"/>
    <row r="18" spans="1:9" s="17" customFormat="1" x14ac:dyDescent="0.2">
      <c r="A18" s="72" t="s">
        <v>9</v>
      </c>
      <c r="B18" s="72" t="s">
        <v>10</v>
      </c>
      <c r="C18" s="72" t="s">
        <v>76</v>
      </c>
      <c r="D18" s="16"/>
      <c r="E18" s="16"/>
      <c r="F18" s="77"/>
      <c r="G18" s="72" t="s">
        <v>9</v>
      </c>
      <c r="H18" s="72" t="s">
        <v>1</v>
      </c>
      <c r="I18" s="72" t="s">
        <v>76</v>
      </c>
    </row>
    <row r="19" spans="1:9" x14ac:dyDescent="0.2">
      <c r="A19" s="73"/>
      <c r="B19" s="73"/>
      <c r="C19" s="73"/>
      <c r="D19" s="16"/>
      <c r="E19" s="16"/>
      <c r="F19" s="77"/>
      <c r="G19" s="73"/>
      <c r="H19" s="73"/>
      <c r="I19" s="73"/>
    </row>
    <row r="20" spans="1:9" ht="25.5" customHeight="1" x14ac:dyDescent="0.2">
      <c r="A20" s="18">
        <v>60</v>
      </c>
      <c r="B20" s="18" t="s">
        <v>0</v>
      </c>
      <c r="C20" s="46"/>
      <c r="D20" s="13"/>
      <c r="E20" s="13"/>
      <c r="F20" s="13"/>
      <c r="G20" s="19">
        <v>70623</v>
      </c>
      <c r="H20" s="20" t="s">
        <v>24</v>
      </c>
      <c r="I20" s="52"/>
    </row>
    <row r="21" spans="1:9" ht="25.5" customHeight="1" x14ac:dyDescent="0.2">
      <c r="A21" s="18">
        <v>61</v>
      </c>
      <c r="B21" s="18" t="s">
        <v>2</v>
      </c>
      <c r="C21" s="47"/>
      <c r="D21" s="13"/>
      <c r="E21" s="13"/>
      <c r="F21" s="13"/>
      <c r="G21" s="19">
        <v>70641</v>
      </c>
      <c r="H21" s="20" t="s">
        <v>68</v>
      </c>
      <c r="I21" s="48"/>
    </row>
    <row r="22" spans="1:9" ht="25.5" customHeight="1" x14ac:dyDescent="0.2">
      <c r="A22" s="18">
        <v>62</v>
      </c>
      <c r="B22" s="18" t="s">
        <v>3</v>
      </c>
      <c r="C22" s="47"/>
      <c r="D22" s="13"/>
      <c r="E22" s="13"/>
      <c r="F22" s="13"/>
      <c r="G22" s="19">
        <v>70642</v>
      </c>
      <c r="H22" s="20" t="s">
        <v>72</v>
      </c>
      <c r="I22" s="48"/>
    </row>
    <row r="23" spans="1:9" ht="25.5" customHeight="1" x14ac:dyDescent="0.2">
      <c r="A23" s="21">
        <v>63</v>
      </c>
      <c r="B23" s="18" t="s">
        <v>34</v>
      </c>
      <c r="C23" s="47"/>
      <c r="D23" s="13"/>
      <c r="E23" s="13"/>
      <c r="F23" s="13"/>
      <c r="G23" s="19">
        <v>708</v>
      </c>
      <c r="H23" s="20" t="s">
        <v>73</v>
      </c>
      <c r="I23" s="48"/>
    </row>
    <row r="24" spans="1:9" ht="25.5" customHeight="1" x14ac:dyDescent="0.2">
      <c r="A24" s="20">
        <v>64</v>
      </c>
      <c r="B24" s="19" t="s">
        <v>55</v>
      </c>
      <c r="C24" s="48"/>
      <c r="D24" s="13"/>
      <c r="E24" s="13"/>
      <c r="F24" s="13"/>
      <c r="G24" s="19">
        <v>741</v>
      </c>
      <c r="H24" s="20" t="s">
        <v>11</v>
      </c>
      <c r="I24" s="48"/>
    </row>
    <row r="25" spans="1:9" ht="25.5" customHeight="1" x14ac:dyDescent="0.2">
      <c r="A25" s="20">
        <v>64</v>
      </c>
      <c r="B25" s="19" t="s">
        <v>56</v>
      </c>
      <c r="C25" s="48"/>
      <c r="D25" s="13"/>
      <c r="E25" s="13"/>
      <c r="F25" s="13"/>
      <c r="G25" s="19">
        <v>742</v>
      </c>
      <c r="H25" s="20" t="s">
        <v>41</v>
      </c>
      <c r="I25" s="48"/>
    </row>
    <row r="26" spans="1:9" ht="25.5" customHeight="1" x14ac:dyDescent="0.2">
      <c r="A26" s="20">
        <v>64</v>
      </c>
      <c r="B26" s="19" t="s">
        <v>57</v>
      </c>
      <c r="C26" s="48"/>
      <c r="D26" s="13"/>
      <c r="E26" s="13"/>
      <c r="F26" s="13"/>
      <c r="G26" s="19">
        <v>7430</v>
      </c>
      <c r="H26" s="20" t="s">
        <v>12</v>
      </c>
      <c r="I26" s="48"/>
    </row>
    <row r="27" spans="1:9" ht="21" customHeight="1" x14ac:dyDescent="0.2">
      <c r="A27" s="21">
        <v>64</v>
      </c>
      <c r="B27" s="18" t="s">
        <v>35</v>
      </c>
      <c r="C27" s="47">
        <f>SUM(C24:C26)</f>
        <v>0</v>
      </c>
      <c r="D27" s="13"/>
      <c r="E27" s="13"/>
      <c r="F27" s="13"/>
      <c r="G27" s="19">
        <v>7431</v>
      </c>
      <c r="H27" s="20" t="s">
        <v>13</v>
      </c>
      <c r="I27" s="48"/>
    </row>
    <row r="28" spans="1:9" ht="21" customHeight="1" x14ac:dyDescent="0.2">
      <c r="A28" s="21">
        <v>66</v>
      </c>
      <c r="B28" s="18" t="s">
        <v>4</v>
      </c>
      <c r="C28" s="47"/>
      <c r="D28" s="13"/>
      <c r="E28" s="13"/>
      <c r="F28" s="13"/>
      <c r="G28" s="69">
        <v>744</v>
      </c>
      <c r="H28" s="22" t="s">
        <v>39</v>
      </c>
      <c r="I28" s="67"/>
    </row>
    <row r="29" spans="1:9" ht="24.75" customHeight="1" x14ac:dyDescent="0.2">
      <c r="A29" s="21">
        <v>67</v>
      </c>
      <c r="B29" s="18" t="s">
        <v>5</v>
      </c>
      <c r="C29" s="47"/>
      <c r="D29" s="13"/>
      <c r="E29" s="13"/>
      <c r="F29" s="13"/>
      <c r="G29" s="70"/>
      <c r="H29" s="30"/>
      <c r="I29" s="68"/>
    </row>
    <row r="30" spans="1:9" ht="33.75" customHeight="1" x14ac:dyDescent="0.2">
      <c r="A30" s="20">
        <v>68</v>
      </c>
      <c r="B30" s="19" t="s">
        <v>14</v>
      </c>
      <c r="C30" s="48"/>
      <c r="D30" s="13"/>
      <c r="E30" s="13"/>
      <c r="F30" s="13"/>
      <c r="G30" s="70"/>
      <c r="H30" s="31"/>
      <c r="I30" s="48"/>
    </row>
    <row r="31" spans="1:9" ht="30.75" customHeight="1" x14ac:dyDescent="0.2">
      <c r="A31" s="20">
        <v>68</v>
      </c>
      <c r="B31" s="19" t="s">
        <v>15</v>
      </c>
      <c r="C31" s="48"/>
      <c r="D31" s="13"/>
      <c r="E31" s="13"/>
      <c r="F31" s="13"/>
      <c r="G31" s="70"/>
      <c r="H31" s="31"/>
      <c r="I31" s="48"/>
    </row>
    <row r="32" spans="1:9" ht="31.5" customHeight="1" x14ac:dyDescent="0.2">
      <c r="A32" s="21">
        <v>68</v>
      </c>
      <c r="B32" s="18" t="s">
        <v>16</v>
      </c>
      <c r="C32" s="49">
        <f>SUM(C30:C31)</f>
        <v>0</v>
      </c>
      <c r="D32" s="13"/>
      <c r="E32" s="13"/>
      <c r="F32" s="13"/>
      <c r="G32" s="71"/>
      <c r="H32" s="31"/>
      <c r="I32" s="48"/>
    </row>
    <row r="33" spans="1:9" ht="30.75" customHeight="1" x14ac:dyDescent="0.2">
      <c r="A33" s="21">
        <v>65</v>
      </c>
      <c r="B33" s="18" t="s">
        <v>31</v>
      </c>
      <c r="C33" s="48"/>
      <c r="D33" s="13"/>
      <c r="E33" s="13"/>
      <c r="F33" s="13"/>
      <c r="G33" s="19">
        <v>7451</v>
      </c>
      <c r="H33" s="20" t="s">
        <v>25</v>
      </c>
      <c r="I33" s="48"/>
    </row>
    <row r="34" spans="1:9" ht="30.75" customHeight="1" x14ac:dyDescent="0.2">
      <c r="A34" s="21">
        <v>86</v>
      </c>
      <c r="B34" s="18" t="s">
        <v>32</v>
      </c>
      <c r="C34" s="48"/>
      <c r="D34" s="13"/>
      <c r="E34" s="13"/>
      <c r="F34" s="13"/>
      <c r="G34" s="19">
        <v>7452</v>
      </c>
      <c r="H34" s="25" t="s">
        <v>33</v>
      </c>
      <c r="I34" s="48"/>
    </row>
    <row r="35" spans="1:9" ht="28.5" customHeight="1" x14ac:dyDescent="0.2">
      <c r="A35" s="21"/>
      <c r="B35" s="18" t="s">
        <v>6</v>
      </c>
      <c r="C35" s="49">
        <f>C20+C21+C22+C23+C27+C28+C29+C32+C33+C34</f>
        <v>0</v>
      </c>
      <c r="D35" s="13"/>
      <c r="E35" s="13"/>
      <c r="F35" s="13"/>
      <c r="G35" s="69">
        <v>746</v>
      </c>
      <c r="H35" s="22" t="s">
        <v>40</v>
      </c>
      <c r="I35" s="67"/>
    </row>
    <row r="36" spans="1:9" ht="25.5" customHeight="1" x14ac:dyDescent="0.2">
      <c r="A36" s="21"/>
      <c r="B36" s="23" t="s">
        <v>29</v>
      </c>
      <c r="C36" s="50" t="str">
        <f>IF(I46&gt;C35,I46-C35,"")</f>
        <v/>
      </c>
      <c r="D36" s="13"/>
      <c r="E36" s="13"/>
      <c r="F36" s="13"/>
      <c r="G36" s="71"/>
      <c r="H36" s="30"/>
      <c r="I36" s="68"/>
    </row>
    <row r="37" spans="1:9" ht="30.75" customHeight="1" x14ac:dyDescent="0.2">
      <c r="A37" s="24"/>
      <c r="B37" s="23" t="s">
        <v>17</v>
      </c>
      <c r="C37" s="51">
        <f>SUM(C35:C36)</f>
        <v>0</v>
      </c>
      <c r="D37" s="13"/>
      <c r="E37" s="13"/>
      <c r="F37" s="13"/>
      <c r="G37" s="19">
        <v>748</v>
      </c>
      <c r="H37" s="25" t="s">
        <v>18</v>
      </c>
      <c r="I37" s="48"/>
    </row>
    <row r="38" spans="1:9" ht="29.25" customHeight="1" x14ac:dyDescent="0.2">
      <c r="A38" s="14"/>
      <c r="B38" s="14"/>
      <c r="C38" s="14"/>
      <c r="D38" s="13"/>
      <c r="E38" s="13"/>
      <c r="F38" s="13"/>
      <c r="G38" s="19">
        <v>75</v>
      </c>
      <c r="H38" s="20" t="s">
        <v>19</v>
      </c>
      <c r="I38" s="48"/>
    </row>
    <row r="39" spans="1:9" ht="25.5" customHeight="1" x14ac:dyDescent="0.2">
      <c r="D39" s="13"/>
      <c r="E39" s="13"/>
      <c r="F39" s="13"/>
      <c r="G39" s="19">
        <v>75</v>
      </c>
      <c r="H39" s="20" t="s">
        <v>20</v>
      </c>
      <c r="I39" s="48"/>
    </row>
    <row r="40" spans="1:9" ht="27.75" customHeight="1" x14ac:dyDescent="0.2">
      <c r="D40" s="14"/>
      <c r="E40" s="14"/>
      <c r="F40" s="13"/>
      <c r="G40" s="18">
        <v>75</v>
      </c>
      <c r="H40" s="18" t="s">
        <v>21</v>
      </c>
      <c r="I40" s="49">
        <f>SUM(I38:I39)</f>
        <v>0</v>
      </c>
    </row>
    <row r="41" spans="1:9" ht="27" customHeight="1" x14ac:dyDescent="0.2">
      <c r="D41" s="14"/>
      <c r="E41" s="14"/>
      <c r="F41" s="13"/>
      <c r="G41" s="18">
        <v>76</v>
      </c>
      <c r="H41" s="18" t="s">
        <v>36</v>
      </c>
      <c r="I41" s="47"/>
    </row>
    <row r="42" spans="1:9" ht="21" customHeight="1" x14ac:dyDescent="0.2">
      <c r="D42" s="14"/>
      <c r="E42" s="14"/>
      <c r="F42" s="13"/>
      <c r="G42" s="18">
        <v>77</v>
      </c>
      <c r="H42" s="18" t="s">
        <v>37</v>
      </c>
      <c r="I42" s="47"/>
    </row>
    <row r="43" spans="1:9" s="28" customFormat="1" ht="27" customHeight="1" x14ac:dyDescent="0.2">
      <c r="D43" s="26"/>
      <c r="E43" s="26"/>
      <c r="F43" s="27"/>
      <c r="G43" s="18">
        <v>78</v>
      </c>
      <c r="H43" s="18" t="s">
        <v>22</v>
      </c>
      <c r="I43" s="47"/>
    </row>
    <row r="44" spans="1:9" s="28" customFormat="1" ht="27" customHeight="1" x14ac:dyDescent="0.2">
      <c r="D44" s="14"/>
      <c r="E44" s="14"/>
      <c r="F44" s="27"/>
      <c r="G44" s="18">
        <v>79</v>
      </c>
      <c r="H44" s="18" t="s">
        <v>38</v>
      </c>
      <c r="I44" s="47"/>
    </row>
    <row r="45" spans="1:9" s="28" customFormat="1" ht="25.5" customHeight="1" x14ac:dyDescent="0.2">
      <c r="D45" s="14"/>
      <c r="E45" s="14"/>
      <c r="F45" s="27"/>
      <c r="G45" s="18">
        <v>87</v>
      </c>
      <c r="H45" s="18" t="s">
        <v>30</v>
      </c>
      <c r="I45" s="53">
        <f>$C$34</f>
        <v>0</v>
      </c>
    </row>
    <row r="46" spans="1:9" s="28" customFormat="1" ht="27" customHeight="1" x14ac:dyDescent="0.2">
      <c r="D46" s="26"/>
      <c r="E46" s="26"/>
      <c r="F46" s="27"/>
      <c r="G46" s="18"/>
      <c r="H46" s="18" t="s">
        <v>7</v>
      </c>
      <c r="I46" s="49">
        <f>SUM(I40:I45,I20:I37)</f>
        <v>0</v>
      </c>
    </row>
    <row r="47" spans="1:9" x14ac:dyDescent="0.2">
      <c r="G47" s="18"/>
      <c r="H47" s="23" t="s">
        <v>23</v>
      </c>
      <c r="I47" s="51" t="str">
        <f>IF(C35&gt;I46,C35-I46,"")</f>
        <v/>
      </c>
    </row>
    <row r="48" spans="1:9" ht="15" x14ac:dyDescent="0.25">
      <c r="A48" s="56" t="s">
        <v>69</v>
      </c>
      <c r="B48" s="57"/>
      <c r="C48" s="57"/>
      <c r="D48" s="58"/>
      <c r="G48" s="18"/>
      <c r="H48" s="23" t="s">
        <v>17</v>
      </c>
      <c r="I48" s="51">
        <f>SUM(I46:I47)</f>
        <v>0</v>
      </c>
    </row>
    <row r="49" spans="1:4" ht="19.5" thickBot="1" x14ac:dyDescent="0.3">
      <c r="A49" s="59"/>
      <c r="B49" s="60"/>
      <c r="C49" s="60"/>
      <c r="D49"/>
    </row>
    <row r="50" spans="1:4" ht="34.5" customHeight="1" x14ac:dyDescent="0.2">
      <c r="A50" s="85" t="s">
        <v>71</v>
      </c>
      <c r="B50" s="86"/>
      <c r="C50" s="79" t="s">
        <v>70</v>
      </c>
      <c r="D50" s="80"/>
    </row>
    <row r="51" spans="1:4" ht="15" x14ac:dyDescent="0.2">
      <c r="A51" s="87"/>
      <c r="B51" s="88"/>
      <c r="C51" s="81"/>
      <c r="D51" s="82"/>
    </row>
    <row r="52" spans="1:4" ht="15" x14ac:dyDescent="0.2">
      <c r="A52" s="87"/>
      <c r="B52" s="88"/>
      <c r="C52" s="81"/>
      <c r="D52" s="82"/>
    </row>
    <row r="53" spans="1:4" ht="15" x14ac:dyDescent="0.2">
      <c r="A53" s="87"/>
      <c r="B53" s="88"/>
      <c r="C53" s="81"/>
      <c r="D53" s="82"/>
    </row>
    <row r="54" spans="1:4" ht="15" x14ac:dyDescent="0.2">
      <c r="A54" s="87"/>
      <c r="B54" s="88"/>
      <c r="C54" s="81"/>
      <c r="D54" s="82"/>
    </row>
    <row r="55" spans="1:4" ht="15.75" thickBot="1" x14ac:dyDescent="0.25">
      <c r="A55" s="89"/>
      <c r="B55" s="90"/>
      <c r="C55" s="83"/>
      <c r="D55" s="84"/>
    </row>
    <row r="57" spans="1:4" x14ac:dyDescent="0.2">
      <c r="A57" s="14"/>
      <c r="B57" s="14"/>
      <c r="C57" s="14"/>
    </row>
    <row r="58" spans="1:4" ht="15" x14ac:dyDescent="0.2">
      <c r="A58" s="34" t="s">
        <v>42</v>
      </c>
      <c r="B58" s="54"/>
    </row>
    <row r="59" spans="1:4" ht="15" x14ac:dyDescent="0.2">
      <c r="A59" s="34" t="s">
        <v>43</v>
      </c>
      <c r="B59" s="55"/>
    </row>
    <row r="60" spans="1:4" x14ac:dyDescent="0.2">
      <c r="A60" s="28"/>
      <c r="B60" s="28"/>
    </row>
    <row r="61" spans="1:4" ht="15" x14ac:dyDescent="0.2">
      <c r="A61" s="62" t="s">
        <v>59</v>
      </c>
      <c r="B61" s="62"/>
      <c r="C61" s="62"/>
    </row>
    <row r="62" spans="1:4" x14ac:dyDescent="0.2">
      <c r="A62" s="28"/>
      <c r="B62" s="63"/>
    </row>
    <row r="63" spans="1:4" x14ac:dyDescent="0.2">
      <c r="A63" s="29"/>
      <c r="B63" s="64"/>
    </row>
    <row r="64" spans="1:4" ht="31.5" customHeight="1" x14ac:dyDescent="0.2">
      <c r="B64" s="65"/>
    </row>
  </sheetData>
  <sheetProtection password="CD69" sheet="1" objects="1" scenarios="1"/>
  <mergeCells count="29">
    <mergeCell ref="C54:D54"/>
    <mergeCell ref="C55:D55"/>
    <mergeCell ref="A50:B50"/>
    <mergeCell ref="A51:B51"/>
    <mergeCell ref="A52:B52"/>
    <mergeCell ref="A53:B53"/>
    <mergeCell ref="A54:B54"/>
    <mergeCell ref="A55:B55"/>
    <mergeCell ref="H13:I13"/>
    <mergeCell ref="C50:D50"/>
    <mergeCell ref="C51:D51"/>
    <mergeCell ref="C52:D52"/>
    <mergeCell ref="C53:D53"/>
    <mergeCell ref="A12:B12"/>
    <mergeCell ref="A61:C61"/>
    <mergeCell ref="B62:B64"/>
    <mergeCell ref="A5:B7"/>
    <mergeCell ref="I28:I29"/>
    <mergeCell ref="I35:I36"/>
    <mergeCell ref="G28:G32"/>
    <mergeCell ref="G35:G36"/>
    <mergeCell ref="I18:I19"/>
    <mergeCell ref="C8:H8"/>
    <mergeCell ref="G18:G19"/>
    <mergeCell ref="H18:H19"/>
    <mergeCell ref="A18:A19"/>
    <mergeCell ref="B18:B19"/>
    <mergeCell ref="C18:C19"/>
    <mergeCell ref="F18:F19"/>
  </mergeCells>
  <conditionalFormatting sqref="H10">
    <cfRule type="containsText" dxfId="1" priority="1" operator="containsText" text="Merci de selectionner votre n° de dossier SIAS">
      <formula>NOT(ISERROR(SEARCH("Merci de selectionner votre n° de dossier SIAS",H10)))</formula>
    </cfRule>
    <cfRule type="containsBlanks" dxfId="0" priority="2" stopIfTrue="1">
      <formula>LEN(TRIM(H10))=0</formula>
    </cfRule>
  </conditionalFormatting>
  <dataValidations xWindow="732" yWindow="380"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formula1>NUMDOSSIER</formula1>
    </dataValidation>
  </dataValidations>
  <hyperlinks>
    <hyperlink ref="B15" r:id="rId1"/>
  </hyperlinks>
  <printOptions horizontalCentered="1" verticalCentered="1"/>
  <pageMargins left="0.19685039370078741" right="0.19685039370078741" top="0.39370078740157483" bottom="0.39370078740157483" header="0.31496062992125984" footer="0.31496062992125984"/>
  <pageSetup paperSize="9" scale="55" orientation="portrait" r:id="rId2"/>
  <headerFooter alignWithMargins="0">
    <oddFooter>&amp;L&amp;A&amp;R&amp;P/&amp;N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B3"/>
  <sheetViews>
    <sheetView showGridLines="0" workbookViewId="0">
      <pane ySplit="1" topLeftCell="A2" activePane="bottomLeft" state="frozen"/>
      <selection pane="bottomLeft" activeCell="A4" sqref="A4"/>
    </sheetView>
  </sheetViews>
  <sheetFormatPr baseColWidth="10" defaultColWidth="9.140625" defaultRowHeight="12.75" x14ac:dyDescent="0.2"/>
  <cols>
    <col min="1" max="1" width="10.85546875" style="4" bestFit="1" customWidth="1"/>
    <col min="2" max="2" width="17.42578125" style="4" bestFit="1" customWidth="1"/>
    <col min="3" max="3" width="70.85546875" style="4" bestFit="1" customWidth="1"/>
    <col min="4" max="4" width="15.42578125" style="4" bestFit="1" customWidth="1"/>
    <col min="5" max="5" width="30.85546875" style="4" bestFit="1" customWidth="1"/>
    <col min="6" max="6" width="37" style="4" bestFit="1" customWidth="1"/>
    <col min="7" max="7" width="19.140625" style="4" bestFit="1" customWidth="1"/>
    <col min="8" max="8" width="30" style="4" bestFit="1" customWidth="1"/>
    <col min="9" max="10" width="32.140625" style="4" bestFit="1" customWidth="1"/>
    <col min="11" max="16384" width="9.140625" style="4"/>
  </cols>
  <sheetData>
    <row r="1" spans="1:236" ht="51" x14ac:dyDescent="0.2">
      <c r="A1" s="1" t="s">
        <v>44</v>
      </c>
      <c r="B1" s="2" t="s">
        <v>45</v>
      </c>
      <c r="C1" s="1" t="s">
        <v>46</v>
      </c>
      <c r="D1" s="3" t="s">
        <v>47</v>
      </c>
      <c r="E1" s="1" t="s">
        <v>48</v>
      </c>
      <c r="F1" s="1" t="s">
        <v>49</v>
      </c>
      <c r="G1" s="1" t="s">
        <v>50</v>
      </c>
      <c r="H1" s="1" t="s">
        <v>51</v>
      </c>
    </row>
    <row r="2" spans="1:236" s="8" customFormat="1" ht="76.5" x14ac:dyDescent="0.2">
      <c r="A2" s="5" t="s">
        <v>64</v>
      </c>
      <c r="B2" s="6"/>
      <c r="C2" s="5"/>
      <c r="D2" s="7"/>
      <c r="E2" s="5"/>
      <c r="F2" s="5"/>
      <c r="G2" s="5"/>
      <c r="H2" s="5"/>
    </row>
    <row r="3" spans="1:236" s="40" customFormat="1" ht="17.25" customHeight="1" x14ac:dyDescent="0.2">
      <c r="A3" s="42">
        <v>201300407</v>
      </c>
      <c r="B3" s="42"/>
      <c r="C3" s="42" t="s">
        <v>65</v>
      </c>
      <c r="D3" s="42"/>
      <c r="E3" s="42" t="s">
        <v>66</v>
      </c>
      <c r="F3" s="41" t="s">
        <v>54</v>
      </c>
      <c r="G3" s="42">
        <v>37000</v>
      </c>
      <c r="H3" s="42" t="s">
        <v>52</v>
      </c>
      <c r="I3" s="42" t="s">
        <v>67</v>
      </c>
      <c r="J3" s="42" t="s">
        <v>67</v>
      </c>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row>
  </sheetData>
  <sheetProtection password="CD69" sheet="1" objects="1" scenarios="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Budget Prév. 2018</vt:lpstr>
      <vt:lpstr>BASE GESTIONNAIRES MF</vt:lpstr>
      <vt:lpstr>'BASE GESTIONNAIRES MF'!AFC_GEST_EQUIP</vt:lpstr>
      <vt:lpstr>'BASE GESTIONNAIRES MF'!Impression_des_titres</vt:lpstr>
      <vt:lpstr>NUMDOSSIER</vt:lpstr>
      <vt:lpstr>TABLEIDENTIF</vt:lpstr>
      <vt:lpstr>'BASE GESTIONNAIRES MF'!Zone_d_impression</vt:lpstr>
      <vt:lpstr>'Budget Prév. 2018'!Zone_d_impression</vt:lpstr>
    </vt:vector>
  </TitlesOfParts>
  <Company>CAF DE POITIERS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2016-12-29T14:56:39Z</cp:lastPrinted>
  <dcterms:created xsi:type="dcterms:W3CDTF">2009-10-28T10:02:34Z</dcterms:created>
  <dcterms:modified xsi:type="dcterms:W3CDTF">2017-11-02T14:57:14Z</dcterms:modified>
</cp:coreProperties>
</file>