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12000" activeTab="0"/>
  </bookViews>
  <sheets>
    <sheet name="Compte de résultat 2017" sheetId="1" r:id="rId1"/>
    <sheet name="BASE GESTIONNAIRES RAM" sheetId="2" state="hidden" r:id="rId2"/>
  </sheets>
  <definedNames>
    <definedName name="AFC_GEST_EQUIP" localSheetId="1">'BASE GESTIONNAIRES RAM'!$A$1:$H$42</definedName>
    <definedName name="_xlnm.Print_Titles" localSheetId="1">'BASE GESTIONNAIRES RAM'!$1:$1</definedName>
    <definedName name="_xlnm.Print_Titles" localSheetId="0">'Compte de résultat 2017'!$1:$29</definedName>
    <definedName name="NUMDOSSIER">'BASE GESTIONNAIRES RAM'!$A$2:$A$46</definedName>
    <definedName name="TABLEIDENTIF">'BASE GESTIONNAIRES RAM'!$A$2:$H$46</definedName>
    <definedName name="_xlnm.Print_Area" localSheetId="1">'BASE GESTIONNAIRES RAM'!$A$1:$H$42</definedName>
    <definedName name="_xlnm.Print_Area" localSheetId="0">'Compte de résultat 2017'!$A$1:$I$125</definedName>
  </definedNames>
  <calcPr fullCalcOnLoad="1"/>
</workbook>
</file>

<file path=xl/comments1.xml><?xml version="1.0" encoding="utf-8"?>
<comments xmlns="http://schemas.openxmlformats.org/spreadsheetml/2006/main">
  <authors>
    <author>c0762371</author>
    <author>C0762371</author>
    <author>C0407371</author>
  </authors>
  <commentList>
    <comment ref="B43" authorId="0">
      <text>
        <r>
          <rPr>
            <sz val="10"/>
            <color indexed="10"/>
            <rFont val="Arial"/>
            <family val="2"/>
          </rPr>
          <t>Attestation charges supplétives</t>
        </r>
      </text>
    </comment>
    <comment ref="B32" authorId="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33" authorId="0">
      <text>
        <r>
          <rPr>
            <sz val="10"/>
            <color indexed="10"/>
            <rFont val="Arial"/>
            <family val="2"/>
          </rPr>
          <t>Loyers et Charges
Entretien et réparations
Primes d’assurance
Services extérieurs divers
Prestations extérieures pour activités</t>
        </r>
      </text>
    </comment>
    <comment ref="B34" authorId="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37" authorId="0">
      <text>
        <r>
          <rPr>
            <sz val="10"/>
            <color indexed="10"/>
            <rFont val="Arial"/>
            <family val="2"/>
          </rPr>
          <t xml:space="preserve">Agios
Intérêts d’emprunts
</t>
        </r>
      </text>
    </comment>
    <comment ref="H45" authorId="0">
      <text>
        <r>
          <rPr>
            <sz val="10"/>
            <color indexed="10"/>
            <rFont val="Arial"/>
            <family val="2"/>
          </rPr>
          <t>Ne concerne pas la PS compte 70623</t>
        </r>
      </text>
    </comment>
    <comment ref="H40" authorId="1">
      <text>
        <r>
          <rPr>
            <sz val="10"/>
            <color indexed="10"/>
            <rFont val="Arial"/>
            <family val="2"/>
          </rPr>
          <t>Indiquer le nom de la commune</t>
        </r>
      </text>
    </comment>
    <comment ref="H41" authorId="1">
      <text>
        <r>
          <rPr>
            <sz val="10"/>
            <color indexed="10"/>
            <rFont val="Arial"/>
            <family val="2"/>
          </rPr>
          <t>Indiquer le nom de la commune</t>
        </r>
      </text>
    </comment>
    <comment ref="H42" authorId="1">
      <text>
        <r>
          <rPr>
            <sz val="10"/>
            <color indexed="10"/>
            <rFont val="Arial"/>
            <family val="2"/>
          </rPr>
          <t>Indiquer le nom de la commune</t>
        </r>
      </text>
    </comment>
    <comment ref="H43" authorId="1">
      <text>
        <r>
          <rPr>
            <sz val="10"/>
            <color indexed="10"/>
            <rFont val="Arial"/>
            <family val="2"/>
          </rPr>
          <t>Indiquer le nom de la commune</t>
        </r>
      </text>
    </comment>
    <comment ref="B50" authorId="2">
      <text>
        <r>
          <rPr>
            <b/>
            <sz val="10"/>
            <color indexed="10"/>
            <rFont val="Tahoma"/>
            <family val="2"/>
          </rPr>
          <t>Date à indiquer de la manière suivante : 
JJ/MM/AA</t>
        </r>
        <r>
          <rPr>
            <sz val="8"/>
            <rFont val="Tahoma"/>
            <family val="2"/>
          </rPr>
          <t xml:space="preserve">
</t>
        </r>
      </text>
    </comment>
    <comment ref="H120" authorId="2">
      <text>
        <r>
          <rPr>
            <b/>
            <sz val="10"/>
            <color indexed="10"/>
            <rFont val="Tahoma"/>
            <family val="2"/>
          </rPr>
          <t>Date à indiquer de la manière suivante : 
JJ/MM/AA</t>
        </r>
        <r>
          <rPr>
            <sz val="8"/>
            <rFont val="Tahoma"/>
            <family val="2"/>
          </rPr>
          <t xml:space="preserve">
</t>
        </r>
      </text>
    </comment>
  </commentList>
</comments>
</file>

<file path=xl/sharedStrings.xml><?xml version="1.0" encoding="utf-8"?>
<sst xmlns="http://schemas.openxmlformats.org/spreadsheetml/2006/main" count="348" uniqueCount="278">
  <si>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</si>
  <si>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</si>
  <si>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</si>
  <si>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</si>
  <si>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</si>
  <si>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</si>
  <si>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</si>
  <si>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</si>
  <si>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</si>
  <si>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</si>
  <si>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</si>
  <si>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</si>
  <si>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</si>
  <si>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</si>
  <si>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</si>
  <si>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</si>
  <si>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</si>
  <si>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</si>
  <si>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</si>
  <si>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</si>
  <si>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</si>
  <si>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</si>
  <si>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</si>
  <si>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</si>
  <si>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</si>
  <si>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</si>
  <si>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</si>
  <si>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</si>
  <si>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</si>
  <si>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</si>
  <si>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</si>
  <si>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</si>
  <si>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</si>
  <si>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</si>
  <si>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</si>
  <si>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</si>
  <si>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</si>
  <si>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</si>
  <si>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</si>
  <si>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</si>
  <si>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</si>
  <si>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</si>
  <si>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</si>
  <si>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</si>
  <si>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</si>
  <si>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</si>
  <si>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</si>
  <si>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NUMERO EQUIPEMENT</t>
  </si>
  <si>
    <t>NOM EQUIPEMENT</t>
  </si>
  <si>
    <t>ACTIVITE EQUIPEMENT</t>
  </si>
  <si>
    <t>CODE POSTAL ETABLISSEMENT OU EQUIPEMENT</t>
  </si>
  <si>
    <t>NOM COMMUNE ETABLISSEMENT OU EQUIPEMENT</t>
  </si>
  <si>
    <t>CHAMBRAY LES TOURS</t>
  </si>
  <si>
    <t>VILLE AUX DAMES</t>
  </si>
  <si>
    <t>TOURS</t>
  </si>
  <si>
    <t>BALLAN MIRE</t>
  </si>
  <si>
    <t>SAINT CYR SUR LOIRE</t>
  </si>
  <si>
    <t>NOTRE DAME D'OE</t>
  </si>
  <si>
    <t>SAINT PIERRE DES CORPS</t>
  </si>
  <si>
    <t>SAINT AVERTIN</t>
  </si>
  <si>
    <t>AZAY LE RIDEAU</t>
  </si>
  <si>
    <t>BOURGUEIL</t>
  </si>
  <si>
    <t>FONDETTES</t>
  </si>
  <si>
    <t>JOUE LES TOURS</t>
  </si>
  <si>
    <t>SAINTE MAURE DE TOURAINE</t>
  </si>
  <si>
    <t>AMBOISE</t>
  </si>
  <si>
    <t>AVOINE</t>
  </si>
  <si>
    <t>MONTLOUIS SUR LOIRE</t>
  </si>
  <si>
    <t>LOCHES</t>
  </si>
  <si>
    <t>BLERE</t>
  </si>
  <si>
    <t>MONTS</t>
  </si>
  <si>
    <t>PARCAY MESLAY</t>
  </si>
  <si>
    <t>LANGEAIS</t>
  </si>
  <si>
    <t>AMBILLOU</t>
  </si>
  <si>
    <t>CHATEAU RENAULT</t>
  </si>
  <si>
    <t>Activité :</t>
  </si>
  <si>
    <t>Participations familiales - Autres activités</t>
  </si>
  <si>
    <t>Participations familiales - Activités principales</t>
  </si>
  <si>
    <t>R.A.M. Intercommunal Fondettes</t>
  </si>
  <si>
    <t>R.A.M. du Centre Est</t>
  </si>
  <si>
    <t>R.A.M. Caramel</t>
  </si>
  <si>
    <t>R.A.M. St Pierre des Corps</t>
  </si>
  <si>
    <t>R.A.M. Sud Ouest</t>
  </si>
  <si>
    <t>R.A.M du Pays De Bourgueil</t>
  </si>
  <si>
    <t>R.A.M. Val Amboise Nord</t>
  </si>
  <si>
    <t>R.A.M.de St Cyr sur Loire</t>
  </si>
  <si>
    <t>R.A.M. St Avertin</t>
  </si>
  <si>
    <t>R.A.M. Nord</t>
  </si>
  <si>
    <t>R.A.M. Notre Dame D'oe</t>
  </si>
  <si>
    <t>R.A.M. Amboise Sud</t>
  </si>
  <si>
    <t>R.A.M de Chambray les Tours</t>
  </si>
  <si>
    <t>R.A.M. 1 Maison de l'Enfance</t>
  </si>
  <si>
    <t>R.A.M. 2 Maison de l'Enfance</t>
  </si>
  <si>
    <t>R.A.M. Centre Socio Culturel</t>
  </si>
  <si>
    <t>R.A.M.de la Castelvalerie</t>
  </si>
  <si>
    <t>R.A.M. Gatines Choisilles</t>
  </si>
  <si>
    <t>R.A.M. du Vouvrillon</t>
  </si>
  <si>
    <t>R.A.M. 2 Azay le Rideau</t>
  </si>
  <si>
    <t>R.A.M. Cté de Cnes Ste Maure</t>
  </si>
  <si>
    <t>R.A.M. Cté de Communes TNO</t>
  </si>
  <si>
    <t>R.A.M. Centre Ouest</t>
  </si>
  <si>
    <t>R.A.M. Cté Communes de Racan</t>
  </si>
  <si>
    <t>R.A.M de Montrésor</t>
  </si>
  <si>
    <t>R.A.M. Touraine du Sud</t>
  </si>
  <si>
    <t>R.A.M. de Ballan Miré</t>
  </si>
  <si>
    <t>R.A.M. du Grand Ligueillois</t>
  </si>
  <si>
    <t>Relais assistants maternels</t>
  </si>
  <si>
    <t>SAINT ANTOINE DU ROCHER</t>
  </si>
  <si>
    <t>MONTRESOR</t>
  </si>
  <si>
    <t>LIGUEIL</t>
  </si>
  <si>
    <r>
      <t xml:space="preserve">       Si la personne chargée de la comptabilité établit un « Bilan comptable », merci de bien vouloir  
       nous le  fournir,  sinon veuillez compléter les éléments suivants</t>
    </r>
    <r>
      <rPr>
        <sz val="10"/>
        <color indexed="62"/>
        <rFont val="Arial"/>
        <family val="2"/>
      </rPr>
      <t> :</t>
    </r>
  </si>
  <si>
    <t>SITUATION DE TRESORERIE</t>
  </si>
  <si>
    <t xml:space="preserve"> Caisse</t>
  </si>
  <si>
    <t xml:space="preserve"> Banques / CCP</t>
  </si>
  <si>
    <t xml:space="preserve"> Découverts bancaires</t>
  </si>
  <si>
    <t xml:space="preserve"> Livrets d’épargne</t>
  </si>
  <si>
    <t xml:space="preserve"> Valeurs mobilières de placement</t>
  </si>
  <si>
    <t>TOTAL   (A)</t>
  </si>
  <si>
    <t>PRODUITS A RECEVOIR</t>
  </si>
  <si>
    <t>Subventions à recevoir</t>
  </si>
  <si>
    <t>Participations familles à recevoir</t>
  </si>
  <si>
    <t>Solde PS CAF à recevoir</t>
  </si>
  <si>
    <t>-</t>
  </si>
  <si>
    <t>TOTAL (B)</t>
  </si>
  <si>
    <t>CHARGES A PAYER (*)</t>
  </si>
  <si>
    <t>Dettes aux fournisseurs à payer</t>
  </si>
  <si>
    <t>Charges sociales à payer</t>
  </si>
  <si>
    <t>TOTAL (C)</t>
  </si>
  <si>
    <t>Code postal :</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</si>
  <si>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</si>
  <si>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t>Corbeille S@fir :</t>
  </si>
  <si>
    <t>Réel PSO</t>
  </si>
  <si>
    <r>
      <t>Courriel</t>
    </r>
    <r>
      <rPr>
        <i/>
        <sz val="11"/>
        <color indexed="62"/>
        <rFont val="Arial"/>
        <family val="2"/>
      </rPr>
      <t xml:space="preserve"> :</t>
    </r>
  </si>
  <si>
    <t xml:space="preserve"> gestion.actionsociale@caftours.cnafmail.fr</t>
  </si>
  <si>
    <r>
      <t xml:space="preserve">       </t>
    </r>
    <r>
      <rPr>
        <b/>
        <u val="single"/>
        <sz val="14"/>
        <color indexed="10"/>
        <rFont val="Arial"/>
        <family val="2"/>
      </rPr>
      <t>Si votre structure est gérée par une commune, un CCAS ou un Centre Social ne pas tenir compte de cette rubrique</t>
    </r>
  </si>
  <si>
    <r>
      <t>SITUATION FINANCIERE NETTE au 31 décembre (A+B-C)</t>
    </r>
    <r>
      <rPr>
        <sz val="10"/>
        <color indexed="62"/>
        <rFont val="Arial"/>
        <family val="2"/>
      </rPr>
      <t> :</t>
    </r>
  </si>
  <si>
    <t>R.A.M. de Veretz Les Chérubins</t>
  </si>
  <si>
    <t>RICHELIEU</t>
  </si>
  <si>
    <t>COMMUNAUTE DE CNES DU BOUCHARDAIS</t>
  </si>
  <si>
    <t>DONNEES D'ACTIVITES</t>
  </si>
  <si>
    <t>Nombre de salariés :</t>
  </si>
  <si>
    <t>Nombre de animateurs :</t>
  </si>
  <si>
    <t>équivalent temps plein</t>
  </si>
  <si>
    <t>Formation :</t>
  </si>
  <si>
    <t>A temps plein</t>
  </si>
  <si>
    <t>A temps partiel</t>
  </si>
  <si>
    <t>Nombres d'heures hebdo en salariés en temps partiels :</t>
  </si>
  <si>
    <t>Aucun</t>
  </si>
  <si>
    <t>Autre que travailleur social</t>
  </si>
  <si>
    <t>Educateur de jeunes enfants</t>
  </si>
  <si>
    <t>Infirmière Puéricultrice</t>
  </si>
  <si>
    <t>Autre  travailleur social</t>
  </si>
  <si>
    <t>Les actions pour lesquelles vous avez été conventionné ont-elles été réalisées ?</t>
  </si>
  <si>
    <t xml:space="preserve">Nombre réel d'ETP poste Animateur : </t>
  </si>
  <si>
    <t>37270</t>
  </si>
  <si>
    <t>200200154</t>
  </si>
  <si>
    <t>MAIRIE DE FONDETTES</t>
  </si>
  <si>
    <t>37230</t>
  </si>
  <si>
    <t>200200156</t>
  </si>
  <si>
    <t>MAIRIE DE TOURS</t>
  </si>
  <si>
    <t>37000</t>
  </si>
  <si>
    <t>200200158</t>
  </si>
  <si>
    <t>ASSOC CAMILLE CLAUDEL LA VILLE AUX DAMES</t>
  </si>
  <si>
    <t>37700</t>
  </si>
  <si>
    <t>200200162</t>
  </si>
  <si>
    <t>MAIRIE DE ST PIERRE DES CORPS</t>
  </si>
  <si>
    <t>200200193</t>
  </si>
  <si>
    <t>37200</t>
  </si>
  <si>
    <t>37260</t>
  </si>
  <si>
    <t>ASSOC FAMILIALE CS AZAY LE RIDEAU</t>
  </si>
  <si>
    <t>37190</t>
  </si>
  <si>
    <t>200300389</t>
  </si>
  <si>
    <t>GRAMLIPETTES</t>
  </si>
  <si>
    <t>37140</t>
  </si>
  <si>
    <t>200300444</t>
  </si>
  <si>
    <t>COMMUNAUTE DE CNES DU VAL D AMBOISE</t>
  </si>
  <si>
    <t>37400</t>
  </si>
  <si>
    <t>200300530</t>
  </si>
  <si>
    <t>MAIRIE DE ST CYR SUR LOIRE</t>
  </si>
  <si>
    <t>37540</t>
  </si>
  <si>
    <t>200400255</t>
  </si>
  <si>
    <t>ASSOC LA MAISON DES PETITS PAS</t>
  </si>
  <si>
    <t>R.A.M.  Maison des Petits Pas</t>
  </si>
  <si>
    <t>37600</t>
  </si>
  <si>
    <t>200500206</t>
  </si>
  <si>
    <t>MAIRIE DE ST AVERTIN</t>
  </si>
  <si>
    <t>37550</t>
  </si>
  <si>
    <t>200500262</t>
  </si>
  <si>
    <t>37100</t>
  </si>
  <si>
    <t>200600002</t>
  </si>
  <si>
    <t>MAIRIE DE NOTRE DAME D'OE</t>
  </si>
  <si>
    <t>37390</t>
  </si>
  <si>
    <t>200600043</t>
  </si>
  <si>
    <t>200600057</t>
  </si>
  <si>
    <t>COMMUNAUTE DE CNES DE LOCHES DEVELOPPEMENT</t>
  </si>
  <si>
    <t>R.A.M. 1 Loches Developpement</t>
  </si>
  <si>
    <t>200600058</t>
  </si>
  <si>
    <t>MAIRIE DE CHAMBRAY LES TOURS</t>
  </si>
  <si>
    <t>37170</t>
  </si>
  <si>
    <t>200600097</t>
  </si>
  <si>
    <t>COMMUNAUTE DE CNES DE L EST TOURANGEAU</t>
  </si>
  <si>
    <t>R.A.M. de Montlouis</t>
  </si>
  <si>
    <t>200700054</t>
  </si>
  <si>
    <t>ASSOC CENTRE SOCIO CULTUREL DE BLERE</t>
  </si>
  <si>
    <t>37150</t>
  </si>
  <si>
    <t>200700328</t>
  </si>
  <si>
    <t>200800089</t>
  </si>
  <si>
    <t>COMMUNAUTE DE CNES DU CASTELRENAUDAIS</t>
  </si>
  <si>
    <t>R.A.M. CC Castelrenaudais</t>
  </si>
  <si>
    <t>37110</t>
  </si>
  <si>
    <t>200800128</t>
  </si>
  <si>
    <t>ACHIL ACEPP</t>
  </si>
  <si>
    <t>37340</t>
  </si>
  <si>
    <t>200800129</t>
  </si>
  <si>
    <t>37360</t>
  </si>
  <si>
    <t>200900001</t>
  </si>
  <si>
    <t>COMMUNAUTE DE CNES DU VOUVRILLON</t>
  </si>
  <si>
    <t>37210</t>
  </si>
  <si>
    <t>200900479</t>
  </si>
  <si>
    <t>200900516</t>
  </si>
  <si>
    <t>COMMUNAUTE DE CNES DE STE MAURE DE TOURAINE</t>
  </si>
  <si>
    <t>37800</t>
  </si>
  <si>
    <t>201000236</t>
  </si>
  <si>
    <t>COMMUNAUTE DE CNES TOURAINE NORD OUEST</t>
  </si>
  <si>
    <t>37130</t>
  </si>
  <si>
    <t>201000297</t>
  </si>
  <si>
    <t>201100198</t>
  </si>
  <si>
    <t>COMMUNAUTE DE CNES DE RACAN</t>
  </si>
  <si>
    <t>37370</t>
  </si>
  <si>
    <t>NEUVY LE ROI</t>
  </si>
  <si>
    <t>201100284</t>
  </si>
  <si>
    <t>ADMR MONTRESOR</t>
  </si>
  <si>
    <t>37460</t>
  </si>
  <si>
    <t>201100350</t>
  </si>
  <si>
    <t>COMMUNAUTE DE CNES DE LA TOURAINE DU SUD</t>
  </si>
  <si>
    <t>37290</t>
  </si>
  <si>
    <t>PREUILLY SUR CLAISE</t>
  </si>
  <si>
    <t>201100376</t>
  </si>
  <si>
    <t>MAIRIE DE BALLAN MIRE</t>
  </si>
  <si>
    <t>37510</t>
  </si>
  <si>
    <t>201100378</t>
  </si>
  <si>
    <t>COMMUNAUTE DE CNES DU GRAND LIGUEILLOIS</t>
  </si>
  <si>
    <t>37240</t>
  </si>
  <si>
    <t>201300154</t>
  </si>
  <si>
    <t>ASSOC HAGARI HALTE GARDERIE CARAMEL</t>
  </si>
  <si>
    <t>R.A.M. du Pays de Richelieu</t>
  </si>
  <si>
    <t>37120</t>
  </si>
  <si>
    <t>201300409</t>
  </si>
  <si>
    <t>R.A.M. 2 Loches Developpement</t>
  </si>
  <si>
    <t>201400182</t>
  </si>
  <si>
    <t>CC CHINON VIENNE ET LOIRE</t>
  </si>
  <si>
    <t>R.A.M. Chinon Vienne &amp; Loire</t>
  </si>
  <si>
    <t>37420</t>
  </si>
  <si>
    <t>R.A.M. du Bouchardais</t>
  </si>
  <si>
    <t>37220</t>
  </si>
  <si>
    <t>L ILE BOUCHARD</t>
  </si>
  <si>
    <t>201400589</t>
  </si>
  <si>
    <t>CENTRE COMMUNAL D ACTION SOCIALE</t>
  </si>
  <si>
    <t>37300</t>
  </si>
  <si>
    <t>201400590</t>
  </si>
  <si>
    <t>201400591</t>
  </si>
  <si>
    <t>201600268</t>
  </si>
  <si>
    <t>MAIRIE DE LA RICHE</t>
  </si>
  <si>
    <t>R.A.M. de La Riche</t>
  </si>
  <si>
    <t>37520</t>
  </si>
  <si>
    <t>LA RICHE</t>
  </si>
  <si>
    <t>Nombre d'assistantes maternelles en activité</t>
  </si>
  <si>
    <t>Nom de l'animateur</t>
  </si>
  <si>
    <t>Temps de travail hebdommadaire (ex : 80 %)</t>
  </si>
  <si>
    <t>Période concernée 
(ex du 1er janvier au 30 juin)</t>
  </si>
  <si>
    <t xml:space="preserve"> Cliquer sur cette zone et selectionner votre n° de dossier Sias</t>
  </si>
  <si>
    <t>SITUATION FINANCIERE DE L’ASSOCIATION AU 31.12.2017</t>
  </si>
  <si>
    <t>(*) Les charges et produits indiqués doivent être inclus dans le compte de résultat 2017.</t>
  </si>
  <si>
    <t>Compte de résultat 2017</t>
  </si>
  <si>
    <r>
      <rPr>
        <b/>
        <i/>
        <sz val="15"/>
        <color indexed="10"/>
        <rFont val="Arial"/>
        <family val="2"/>
      </rPr>
      <t xml:space="preserve">&gt; </t>
    </r>
    <r>
      <rPr>
        <b/>
        <i/>
        <u val="single"/>
        <sz val="15"/>
        <color indexed="10"/>
        <rFont val="Arial"/>
        <family val="2"/>
      </rPr>
      <t>Retour des documents au 28 février 2018</t>
    </r>
  </si>
  <si>
    <t>Résultat 2017</t>
  </si>
  <si>
    <t>COMMUNAUTE DE CNES TOURAINE VALLEE DE L INDRE</t>
  </si>
  <si>
    <t>R.A.M. CCTVI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</si>
</sst>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 &quot;€&quot;"/>
    <numFmt numFmtId="168" formatCode="0#&quot; &quot;##&quot; &quot;##&quot; &quot;##&quot; &quot;##"/>
    <numFmt numFmtId="169" formatCode="00000"/>
    <numFmt numFmtId="170" formatCode="#,##0.00\ _€"/>
    <numFmt numFmtId="171" formatCode="dd/mm/yy"/>
    <numFmt numFmtId="172" formatCode="#,##0.00\ [$€-40C]"/>
    <numFmt numFmtId="173" formatCode="d\ mmmm\ yyyy"/>
    <numFmt numFmtId="174" formatCode="[$-409]dd/mm/yyyy"/>
    <numFmt numFmtId="175" formatCode="[$-40C]dddd\ d\ mmmm\ yyyy"/>
  </numFmts>
  <fonts count="84">
    <font>
      <sz val="10"/>
      <name val="Arial"/>
      <family val="0"/>
    </font>
    <font>
      <b/>
      <sz val="10"/>
      <name val="Arial"/>
      <family val="2"/>
    </font>
    <font>
      <sz val="10"/>
      <color indexed="62"/>
      <name val="Arial"/>
      <family val="2"/>
    </font>
    <font>
      <sz val="12"/>
      <color indexed="62"/>
      <name val="Arial"/>
      <family val="2"/>
    </font>
    <font>
      <b/>
      <sz val="11"/>
      <color indexed="62"/>
      <name val="Arial"/>
      <family val="2"/>
    </font>
    <font>
      <sz val="11"/>
      <color indexed="62"/>
      <name val="Arial"/>
      <family val="2"/>
    </font>
    <font>
      <b/>
      <sz val="10"/>
      <color indexed="62"/>
      <name val="Arial"/>
      <family val="2"/>
    </font>
    <font>
      <b/>
      <u val="single"/>
      <sz val="12"/>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val="single"/>
      <sz val="10"/>
      <color indexed="10"/>
      <name val="Arial"/>
      <family val="2"/>
    </font>
    <font>
      <b/>
      <sz val="11"/>
      <color indexed="10"/>
      <name val="Arial"/>
      <family val="2"/>
    </font>
    <font>
      <sz val="10"/>
      <color indexed="10"/>
      <name val="Arial"/>
      <family val="2"/>
    </font>
    <font>
      <sz val="8"/>
      <name val="Tahoma"/>
      <family val="2"/>
    </font>
    <font>
      <sz val="11"/>
      <name val="Arial"/>
      <family val="2"/>
    </font>
    <font>
      <u val="single"/>
      <sz val="10"/>
      <color indexed="12"/>
      <name val="MS Sans Serif"/>
      <family val="2"/>
    </font>
    <font>
      <u val="single"/>
      <sz val="10"/>
      <color indexed="14"/>
      <name val="MS Sans Serif"/>
      <family val="2"/>
    </font>
    <font>
      <sz val="10"/>
      <name val="MS Sans Serif"/>
      <family val="2"/>
    </font>
    <font>
      <b/>
      <sz val="10"/>
      <color indexed="12"/>
      <name val="MS Sans Serif"/>
      <family val="2"/>
    </font>
    <font>
      <i/>
      <sz val="11"/>
      <color indexed="62"/>
      <name val="Arial"/>
      <family val="2"/>
    </font>
    <font>
      <i/>
      <u val="single"/>
      <sz val="11"/>
      <color indexed="62"/>
      <name val="Arial"/>
      <family val="2"/>
    </font>
    <font>
      <b/>
      <sz val="10"/>
      <color indexed="10"/>
      <name val="Tahoma"/>
      <family val="2"/>
    </font>
    <font>
      <b/>
      <u val="single"/>
      <sz val="14"/>
      <color indexed="21"/>
      <name val="Arial"/>
      <family val="2"/>
    </font>
    <font>
      <b/>
      <sz val="14"/>
      <color indexed="62"/>
      <name val="Arial"/>
      <family val="2"/>
    </font>
    <font>
      <b/>
      <u val="single"/>
      <sz val="14"/>
      <color indexed="10"/>
      <name val="Arial"/>
      <family val="2"/>
    </font>
    <font>
      <b/>
      <sz val="12"/>
      <name val="Arial"/>
      <family val="2"/>
    </font>
    <font>
      <b/>
      <sz val="11"/>
      <name val="Arial"/>
      <family val="2"/>
    </font>
    <font>
      <sz val="12"/>
      <name val="Arial"/>
      <family val="2"/>
    </font>
    <font>
      <b/>
      <sz val="12"/>
      <color indexed="62"/>
      <name val="Arial"/>
      <family val="2"/>
    </font>
    <font>
      <i/>
      <sz val="14"/>
      <color indexed="62"/>
      <name val="Arial"/>
      <family val="2"/>
    </font>
    <font>
      <sz val="14"/>
      <name val="Arial"/>
      <family val="2"/>
    </font>
    <font>
      <sz val="14"/>
      <color indexed="62"/>
      <name val="Arial"/>
      <family val="2"/>
    </font>
    <font>
      <b/>
      <i/>
      <u val="single"/>
      <sz val="15"/>
      <color indexed="10"/>
      <name val="Arial"/>
      <family val="2"/>
    </font>
    <font>
      <b/>
      <i/>
      <sz val="15"/>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56"/>
      <name val="Arial"/>
      <family val="2"/>
    </font>
    <font>
      <sz val="14"/>
      <color indexed="10"/>
      <name val="Arial"/>
      <family val="2"/>
    </font>
    <font>
      <sz val="14"/>
      <color indexed="62"/>
      <name val="MS Sans Serif"/>
      <family val="2"/>
    </font>
    <font>
      <sz val="11"/>
      <color indexed="10"/>
      <name val="Arial"/>
      <family val="2"/>
    </font>
    <font>
      <b/>
      <sz val="8.5"/>
      <color indexed="62"/>
      <name val="Times New Roman"/>
      <family val="0"/>
    </font>
    <font>
      <sz val="8.5"/>
      <color indexed="62"/>
      <name val="Times New Roman"/>
      <family val="0"/>
    </font>
    <font>
      <sz val="8.5"/>
      <color indexed="62"/>
      <name val="Wingdings"/>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3"/>
      <name val="Arial"/>
      <family val="2"/>
    </font>
    <font>
      <sz val="14"/>
      <color rgb="FFFF0000"/>
      <name val="Arial"/>
      <family val="2"/>
    </font>
    <font>
      <sz val="14"/>
      <color theme="4" tint="-0.24997000396251678"/>
      <name val="MS Sans Serif"/>
      <family val="2"/>
    </font>
    <font>
      <sz val="11"/>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color indexed="63"/>
      </left>
      <right style="thin"/>
      <top style="thin"/>
      <bottom style="thin"/>
    </border>
    <border>
      <left style="thin"/>
      <right style="thin"/>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color indexed="21"/>
      </left>
      <right style="thin">
        <color indexed="21"/>
      </right>
      <top style="thin">
        <color indexed="21"/>
      </top>
      <bottom style="thin">
        <color indexed="21"/>
      </bottom>
    </border>
    <border>
      <left style="thin">
        <color indexed="21"/>
      </left>
      <right style="thin">
        <color indexed="21"/>
      </right>
      <top style="thin">
        <color indexed="21"/>
      </top>
      <bottom>
        <color indexed="63"/>
      </bottom>
    </border>
    <border>
      <left style="thin">
        <color indexed="21"/>
      </left>
      <right style="thin">
        <color indexed="21"/>
      </right>
      <top>
        <color indexed="63"/>
      </top>
      <bottom style="thin">
        <color indexed="21"/>
      </bottom>
    </border>
    <border>
      <left style="thin">
        <color indexed="18"/>
      </left>
      <right style="thin">
        <color indexed="18"/>
      </right>
      <top style="thin">
        <color indexed="18"/>
      </top>
      <bottom style="thin">
        <color indexed="18"/>
      </bottom>
    </border>
    <border>
      <left style="thin">
        <color indexed="21"/>
      </left>
      <right>
        <color indexed="63"/>
      </right>
      <top>
        <color indexed="63"/>
      </top>
      <bottom>
        <color indexed="63"/>
      </bottom>
    </border>
    <border>
      <left style="thin">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color indexed="63"/>
      </left>
      <right style="thin">
        <color indexed="21"/>
      </right>
      <top style="thin">
        <color indexed="21"/>
      </top>
      <bottom style="thin">
        <color indexed="21"/>
      </bottom>
    </border>
    <border>
      <left style="thin">
        <color indexed="21"/>
      </left>
      <right>
        <color indexed="63"/>
      </right>
      <top style="thin">
        <color indexed="21"/>
      </top>
      <bottom>
        <color indexed="63"/>
      </bottom>
    </border>
    <border>
      <left>
        <color indexed="63"/>
      </left>
      <right>
        <color indexed="63"/>
      </right>
      <top style="thin">
        <color indexed="21"/>
      </top>
      <bottom>
        <color indexed="63"/>
      </bottom>
    </border>
    <border>
      <left>
        <color indexed="63"/>
      </left>
      <right style="thin">
        <color indexed="21"/>
      </right>
      <top style="thin">
        <color indexed="21"/>
      </top>
      <bottom>
        <color indexed="63"/>
      </bottom>
    </border>
    <border>
      <left style="thin">
        <color indexed="21"/>
      </left>
      <right style="thin">
        <color indexed="21"/>
      </right>
      <top>
        <color indexed="63"/>
      </top>
      <bottom>
        <color indexed="63"/>
      </bottom>
    </border>
    <border>
      <left>
        <color indexed="63"/>
      </left>
      <right style="thin">
        <color indexed="21"/>
      </right>
      <top>
        <color indexed="63"/>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44" fontId="0" fillId="0" borderId="0" applyFont="0" applyFill="0" applyBorder="0" applyAlignment="0" applyProtection="0"/>
    <xf numFmtId="0" fontId="68"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0" fontId="21" fillId="0" borderId="0">
      <alignment/>
      <protection/>
    </xf>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152">
    <xf numFmtId="0" fontId="0" fillId="0" borderId="0" xfId="0" applyAlignment="1">
      <alignment/>
    </xf>
    <xf numFmtId="0" fontId="4" fillId="33" borderId="0" xfId="0" applyFont="1" applyFill="1" applyAlignment="1" applyProtection="1">
      <alignment horizontal="right" vertical="center" wrapText="1"/>
      <protection/>
    </xf>
    <xf numFmtId="0" fontId="4" fillId="33" borderId="0" xfId="0" applyFont="1" applyFill="1" applyAlignment="1" applyProtection="1">
      <alignment horizontal="left" vertical="center"/>
      <protection/>
    </xf>
    <xf numFmtId="0" fontId="22" fillId="34" borderId="10" xfId="53" applyNumberFormat="1" applyFont="1" applyFill="1" applyBorder="1" applyAlignment="1" quotePrefix="1">
      <alignment horizontal="center" vertical="center" wrapText="1"/>
      <protection/>
    </xf>
    <xf numFmtId="0" fontId="22" fillId="34" borderId="11" xfId="53" applyNumberFormat="1" applyFont="1" applyFill="1" applyBorder="1" applyAlignment="1" quotePrefix="1">
      <alignment horizontal="center" vertical="center" wrapText="1"/>
      <protection/>
    </xf>
    <xf numFmtId="0" fontId="22" fillId="34" borderId="12" xfId="53" applyNumberFormat="1" applyFont="1" applyFill="1" applyBorder="1" applyAlignment="1" quotePrefix="1">
      <alignment horizontal="center" vertical="center" wrapText="1"/>
      <protection/>
    </xf>
    <xf numFmtId="0" fontId="21" fillId="0" borderId="0" xfId="53">
      <alignment/>
      <protection/>
    </xf>
    <xf numFmtId="0" fontId="22" fillId="0" borderId="13" xfId="53" applyNumberFormat="1" applyFont="1" applyFill="1" applyBorder="1" applyAlignment="1" quotePrefix="1">
      <alignment horizontal="center" vertical="center" wrapText="1"/>
      <protection/>
    </xf>
    <xf numFmtId="0" fontId="22" fillId="0" borderId="14" xfId="53" applyNumberFormat="1" applyFont="1" applyFill="1" applyBorder="1" applyAlignment="1" quotePrefix="1">
      <alignment horizontal="center" vertical="center" wrapText="1"/>
      <protection/>
    </xf>
    <xf numFmtId="0" fontId="22" fillId="0" borderId="15" xfId="53" applyNumberFormat="1" applyFont="1" applyFill="1" applyBorder="1" applyAlignment="1" quotePrefix="1">
      <alignment horizontal="center" vertical="center" wrapText="1"/>
      <protection/>
    </xf>
    <xf numFmtId="0" fontId="21" fillId="0" borderId="0" xfId="53" applyFill="1">
      <alignment/>
      <protection/>
    </xf>
    <xf numFmtId="0" fontId="0" fillId="0" borderId="0" xfId="0" applyAlignment="1" applyProtection="1">
      <alignment vertical="center" wrapText="1"/>
      <protection/>
    </xf>
    <xf numFmtId="0" fontId="0" fillId="0" borderId="0" xfId="0" applyBorder="1" applyAlignment="1" applyProtection="1">
      <alignment vertical="center" wrapText="1"/>
      <protection/>
    </xf>
    <xf numFmtId="0" fontId="0" fillId="0" borderId="0" xfId="0" applyAlignment="1" applyProtection="1">
      <alignment horizontal="right" vertical="center" wrapText="1"/>
      <protection/>
    </xf>
    <xf numFmtId="0" fontId="14" fillId="0" borderId="0" xfId="0" applyFont="1" applyBorder="1" applyAlignment="1" applyProtection="1">
      <alignment horizontal="left" vertical="center" wrapText="1"/>
      <protection/>
    </xf>
    <xf numFmtId="0" fontId="2" fillId="0" borderId="0" xfId="0" applyFont="1" applyBorder="1" applyAlignment="1" applyProtection="1">
      <alignment vertical="center" wrapText="1"/>
      <protection/>
    </xf>
    <xf numFmtId="0" fontId="2" fillId="0" borderId="0" xfId="0" applyFont="1" applyAlignment="1" applyProtection="1">
      <alignment vertical="center" wrapText="1"/>
      <protection/>
    </xf>
    <xf numFmtId="0" fontId="6" fillId="0" borderId="0" xfId="0" applyFont="1" applyBorder="1" applyAlignment="1" applyProtection="1">
      <alignment horizontal="center" vertical="center" wrapText="1"/>
      <protection/>
    </xf>
    <xf numFmtId="0" fontId="1" fillId="0" borderId="0" xfId="0" applyFont="1" applyAlignment="1" applyProtection="1">
      <alignment vertical="center" wrapText="1"/>
      <protection/>
    </xf>
    <xf numFmtId="0" fontId="10" fillId="0" borderId="16" xfId="0" applyFont="1" applyBorder="1" applyAlignment="1" applyProtection="1">
      <alignment horizontal="right" vertical="center" wrapText="1"/>
      <protection/>
    </xf>
    <xf numFmtId="0" fontId="2" fillId="0" borderId="16" xfId="0" applyFont="1" applyBorder="1" applyAlignment="1" applyProtection="1">
      <alignment horizontal="right" vertical="center" wrapText="1"/>
      <protection/>
    </xf>
    <xf numFmtId="0" fontId="2" fillId="0" borderId="16" xfId="0" applyFont="1" applyBorder="1" applyAlignment="1" applyProtection="1">
      <alignment vertical="center" wrapText="1"/>
      <protection/>
    </xf>
    <xf numFmtId="0" fontId="10" fillId="0" borderId="16"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10" fillId="33" borderId="16" xfId="0" applyFont="1" applyFill="1" applyBorder="1" applyAlignment="1" applyProtection="1">
      <alignment horizontal="right" vertical="center" wrapText="1"/>
      <protection/>
    </xf>
    <xf numFmtId="0" fontId="11" fillId="0" borderId="16" xfId="0" applyFont="1" applyBorder="1" applyAlignment="1" applyProtection="1">
      <alignment vertical="center" wrapText="1"/>
      <protection/>
    </xf>
    <xf numFmtId="0" fontId="2" fillId="0" borderId="16"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10" fillId="0" borderId="0" xfId="0" applyFont="1" applyAlignment="1" applyProtection="1">
      <alignment vertical="center" wrapText="1"/>
      <protection/>
    </xf>
    <xf numFmtId="49" fontId="5" fillId="33" borderId="0" xfId="0" applyNumberFormat="1" applyFont="1" applyFill="1" applyBorder="1" applyAlignment="1" applyProtection="1">
      <alignment vertical="center" wrapText="1"/>
      <protection/>
    </xf>
    <xf numFmtId="0" fontId="2" fillId="0" borderId="0" xfId="0" applyFont="1" applyBorder="1" applyAlignment="1" applyProtection="1">
      <alignment horizontal="left" vertical="center" wrapText="1"/>
      <protection/>
    </xf>
    <xf numFmtId="0" fontId="0" fillId="0" borderId="0" xfId="0" applyAlignment="1" applyProtection="1">
      <alignment horizontal="left" vertical="center" wrapText="1"/>
      <protection/>
    </xf>
    <xf numFmtId="0" fontId="2" fillId="0" borderId="0" xfId="0" applyFont="1" applyBorder="1" applyAlignment="1" applyProtection="1">
      <alignment vertical="center"/>
      <protection/>
    </xf>
    <xf numFmtId="171" fontId="5" fillId="33" borderId="0" xfId="0" applyNumberFormat="1" applyFont="1" applyFill="1" applyBorder="1" applyAlignment="1" applyProtection="1">
      <alignment vertical="center" wrapText="1"/>
      <protection/>
    </xf>
    <xf numFmtId="0" fontId="0" fillId="0" borderId="0" xfId="0" applyBorder="1" applyAlignment="1" applyProtection="1">
      <alignment horizontal="left" vertical="center" wrapText="1"/>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18"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14" fillId="0" borderId="0" xfId="0" applyFont="1" applyAlignment="1" applyProtection="1">
      <alignment horizontal="center" vertical="center" wrapText="1"/>
      <protection/>
    </xf>
    <xf numFmtId="0" fontId="3" fillId="0" borderId="0" xfId="0" applyFont="1" applyBorder="1" applyAlignment="1" applyProtection="1">
      <alignment vertical="center"/>
      <protection/>
    </xf>
    <xf numFmtId="0" fontId="2" fillId="0" borderId="0" xfId="0" applyFont="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7" fillId="0" borderId="0" xfId="0" applyFont="1" applyBorder="1" applyAlignment="1" applyProtection="1">
      <alignment vertical="center"/>
      <protection/>
    </xf>
    <xf numFmtId="0" fontId="3" fillId="0" borderId="16" xfId="0" applyFont="1" applyBorder="1" applyAlignment="1" applyProtection="1">
      <alignment vertical="center"/>
      <protection/>
    </xf>
    <xf numFmtId="0" fontId="3" fillId="34" borderId="16"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167" fontId="3" fillId="0" borderId="0" xfId="0" applyNumberFormat="1" applyFont="1" applyBorder="1" applyAlignment="1" applyProtection="1">
      <alignment vertical="center"/>
      <protection/>
    </xf>
    <xf numFmtId="0" fontId="3" fillId="0" borderId="16" xfId="0" applyFont="1" applyBorder="1" applyAlignment="1" applyProtection="1">
      <alignment vertical="center" wrapText="1"/>
      <protection/>
    </xf>
    <xf numFmtId="0" fontId="3" fillId="0" borderId="16" xfId="0" applyFont="1" applyBorder="1" applyAlignment="1" applyProtection="1">
      <alignment vertical="center"/>
      <protection locked="0"/>
    </xf>
    <xf numFmtId="0" fontId="7" fillId="0" borderId="0" xfId="0" applyFont="1" applyFill="1" applyBorder="1" applyAlignment="1" applyProtection="1">
      <alignment vertical="center"/>
      <protection/>
    </xf>
    <xf numFmtId="49" fontId="3" fillId="0" borderId="16" xfId="0" applyNumberFormat="1" applyFont="1" applyBorder="1" applyAlignment="1" applyProtection="1">
      <alignment vertical="center"/>
      <protection locked="0"/>
    </xf>
    <xf numFmtId="0" fontId="23" fillId="0" borderId="0" xfId="0" applyFont="1" applyBorder="1" applyAlignment="1" applyProtection="1">
      <alignment vertical="center"/>
      <protection/>
    </xf>
    <xf numFmtId="167" fontId="3" fillId="34" borderId="19" xfId="0" applyNumberFormat="1" applyFont="1" applyFill="1" applyBorder="1" applyAlignment="1" applyProtection="1">
      <alignment vertical="center"/>
      <protection/>
    </xf>
    <xf numFmtId="0" fontId="2" fillId="0" borderId="0" xfId="0" applyFont="1" applyAlignment="1" applyProtection="1">
      <alignment vertical="center"/>
      <protection/>
    </xf>
    <xf numFmtId="0" fontId="0" fillId="0" borderId="0" xfId="0" applyFill="1" applyAlignment="1" applyProtection="1">
      <alignment horizontal="left" vertical="center" wrapText="1"/>
      <protection/>
    </xf>
    <xf numFmtId="0" fontId="3" fillId="0" borderId="0" xfId="0" applyFont="1" applyBorder="1" applyAlignment="1" applyProtection="1">
      <alignment vertical="center" wrapText="1"/>
      <protection/>
    </xf>
    <xf numFmtId="0" fontId="24" fillId="0" borderId="0" xfId="0" applyFont="1" applyAlignment="1" applyProtection="1">
      <alignment vertical="center"/>
      <protection/>
    </xf>
    <xf numFmtId="0" fontId="23" fillId="0" borderId="0" xfId="0" applyFont="1" applyAlignment="1" applyProtection="1">
      <alignment vertical="center"/>
      <protection/>
    </xf>
    <xf numFmtId="171" fontId="5" fillId="33" borderId="0" xfId="0" applyNumberFormat="1" applyFont="1" applyFill="1" applyBorder="1" applyAlignment="1" applyProtection="1">
      <alignment vertical="center" wrapText="1"/>
      <protection locked="0"/>
    </xf>
    <xf numFmtId="0" fontId="18" fillId="33" borderId="0" xfId="0" applyFont="1" applyFill="1" applyBorder="1" applyAlignment="1" applyProtection="1">
      <alignment horizontal="left" vertical="center" wrapText="1"/>
      <protection/>
    </xf>
    <xf numFmtId="0" fontId="18" fillId="33" borderId="0" xfId="0" applyFont="1" applyFill="1" applyBorder="1" applyAlignment="1" applyProtection="1">
      <alignment horizontal="center" vertical="center" wrapText="1"/>
      <protection locked="0"/>
    </xf>
    <xf numFmtId="0" fontId="26" fillId="0" borderId="20" xfId="0" applyFont="1" applyBorder="1" applyAlignment="1" applyProtection="1">
      <alignment vertical="center"/>
      <protection/>
    </xf>
    <xf numFmtId="0" fontId="3" fillId="0" borderId="0" xfId="0" applyFont="1" applyFill="1" applyBorder="1" applyAlignment="1" applyProtection="1">
      <alignment vertical="center" wrapText="1"/>
      <protection/>
    </xf>
    <xf numFmtId="0" fontId="24" fillId="0" borderId="0" xfId="0" applyFont="1" applyAlignment="1" applyProtection="1">
      <alignment horizontal="left" vertical="center" wrapText="1"/>
      <protection/>
    </xf>
    <xf numFmtId="0" fontId="5" fillId="0" borderId="0" xfId="0" applyFont="1" applyBorder="1" applyAlignment="1" applyProtection="1">
      <alignment vertical="center" wrapText="1"/>
      <protection/>
    </xf>
    <xf numFmtId="0" fontId="79" fillId="0" borderId="0" xfId="0" applyFont="1" applyAlignment="1" applyProtection="1">
      <alignment vertical="center" wrapText="1"/>
      <protection/>
    </xf>
    <xf numFmtId="0" fontId="79" fillId="0" borderId="0" xfId="46" applyFont="1" applyAlignment="1" applyProtection="1">
      <alignment vertical="center" wrapText="1"/>
      <protection/>
    </xf>
    <xf numFmtId="0" fontId="18" fillId="0" borderId="0" xfId="0" applyFont="1" applyAlignment="1" applyProtection="1">
      <alignment vertical="center" wrapText="1"/>
      <protection/>
    </xf>
    <xf numFmtId="0" fontId="79" fillId="0" borderId="0" xfId="0" applyFont="1" applyAlignment="1" applyProtection="1">
      <alignment vertical="center"/>
      <protection/>
    </xf>
    <xf numFmtId="0" fontId="79" fillId="0" borderId="0" xfId="46" applyFont="1" applyAlignment="1" applyProtection="1">
      <alignment horizontal="left" vertical="center" wrapText="1"/>
      <protection/>
    </xf>
    <xf numFmtId="0" fontId="29" fillId="0" borderId="0" xfId="0" applyFont="1" applyAlignment="1" applyProtection="1">
      <alignment vertical="center" wrapText="1"/>
      <protection/>
    </xf>
    <xf numFmtId="0" fontId="0" fillId="0" borderId="0" xfId="0" applyFont="1" applyAlignment="1" applyProtection="1">
      <alignment vertical="center" wrapText="1"/>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wrapText="1"/>
      <protection/>
    </xf>
    <xf numFmtId="172" fontId="1" fillId="0" borderId="16" xfId="50" applyNumberFormat="1" applyFont="1" applyBorder="1" applyAlignment="1" applyProtection="1">
      <alignment horizontal="right" vertical="center" wrapText="1"/>
      <protection locked="0"/>
    </xf>
    <xf numFmtId="167" fontId="1" fillId="0" borderId="16" xfId="0" applyNumberFormat="1" applyFont="1" applyBorder="1" applyAlignment="1" applyProtection="1">
      <alignment horizontal="right" vertical="center" wrapText="1"/>
      <protection locked="0"/>
    </xf>
    <xf numFmtId="167" fontId="0" fillId="0" borderId="16" xfId="0" applyNumberFormat="1" applyFont="1" applyBorder="1" applyAlignment="1" applyProtection="1">
      <alignment horizontal="right" vertical="center" wrapText="1"/>
      <protection locked="0"/>
    </xf>
    <xf numFmtId="167" fontId="1" fillId="0" borderId="16" xfId="0" applyNumberFormat="1" applyFont="1" applyBorder="1" applyAlignment="1" applyProtection="1">
      <alignment horizontal="right" vertical="center" wrapText="1"/>
      <protection/>
    </xf>
    <xf numFmtId="167" fontId="1" fillId="33" borderId="16" xfId="0" applyNumberFormat="1" applyFont="1" applyFill="1" applyBorder="1" applyAlignment="1" applyProtection="1">
      <alignment horizontal="right" vertical="center" wrapText="1"/>
      <protection/>
    </xf>
    <xf numFmtId="44" fontId="0" fillId="0" borderId="16" xfId="50" applyFont="1" applyBorder="1" applyAlignment="1" applyProtection="1">
      <alignment horizontal="right" vertical="center" wrapText="1"/>
      <protection locked="0"/>
    </xf>
    <xf numFmtId="167" fontId="0" fillId="0" borderId="16" xfId="0" applyNumberFormat="1" applyFont="1" applyBorder="1" applyAlignment="1" applyProtection="1">
      <alignment horizontal="right" vertical="center" wrapText="1"/>
      <protection/>
    </xf>
    <xf numFmtId="167" fontId="31" fillId="0" borderId="16" xfId="0" applyNumberFormat="1" applyFont="1" applyBorder="1" applyAlignment="1" applyProtection="1">
      <alignment vertical="center"/>
      <protection locked="0"/>
    </xf>
    <xf numFmtId="167" fontId="31" fillId="34" borderId="16" xfId="0" applyNumberFormat="1" applyFont="1" applyFill="1" applyBorder="1" applyAlignment="1" applyProtection="1">
      <alignment vertical="center"/>
      <protection/>
    </xf>
    <xf numFmtId="167" fontId="31" fillId="0" borderId="0" xfId="0" applyNumberFormat="1" applyFont="1" applyBorder="1" applyAlignment="1" applyProtection="1">
      <alignment vertical="center"/>
      <protection/>
    </xf>
    <xf numFmtId="167" fontId="31" fillId="0" borderId="0" xfId="0" applyNumberFormat="1" applyFont="1" applyFill="1" applyBorder="1" applyAlignment="1" applyProtection="1">
      <alignment vertical="center"/>
      <protection/>
    </xf>
    <xf numFmtId="167" fontId="31" fillId="34" borderId="16" xfId="50" applyNumberFormat="1" applyFont="1" applyFill="1" applyBorder="1" applyAlignment="1" applyProtection="1">
      <alignment vertical="center"/>
      <protection/>
    </xf>
    <xf numFmtId="0" fontId="32" fillId="0" borderId="0" xfId="0" applyFont="1" applyBorder="1" applyAlignment="1" applyProtection="1">
      <alignment horizontal="left" vertical="center" wrapText="1"/>
      <protection/>
    </xf>
    <xf numFmtId="0" fontId="80" fillId="0" borderId="0" xfId="0" applyFont="1" applyAlignment="1" applyProtection="1">
      <alignment vertical="center"/>
      <protection/>
    </xf>
    <xf numFmtId="0" fontId="81" fillId="0" borderId="0" xfId="46" applyFont="1" applyAlignment="1" applyProtection="1">
      <alignment vertical="center" wrapText="1"/>
      <protection/>
    </xf>
    <xf numFmtId="0" fontId="33" fillId="0" borderId="0" xfId="0" applyFont="1" applyAlignment="1" applyProtection="1">
      <alignment horizontal="left" vertical="center" wrapText="1"/>
      <protection/>
    </xf>
    <xf numFmtId="0" fontId="34" fillId="0" borderId="0" xfId="0" applyFont="1" applyAlignment="1" applyProtection="1">
      <alignment vertical="center" wrapText="1"/>
      <protection/>
    </xf>
    <xf numFmtId="0" fontId="34" fillId="0" borderId="0" xfId="0" applyFont="1" applyBorder="1" applyAlignment="1" applyProtection="1">
      <alignment vertical="center" wrapText="1"/>
      <protection/>
    </xf>
    <xf numFmtId="0" fontId="35" fillId="0" borderId="0" xfId="0" applyFont="1" applyBorder="1" applyAlignment="1" applyProtection="1">
      <alignment vertical="center" wrapText="1"/>
      <protection/>
    </xf>
    <xf numFmtId="0" fontId="35" fillId="0" borderId="0" xfId="0" applyFont="1" applyAlignment="1" applyProtection="1">
      <alignment vertical="center" wrapText="1"/>
      <protection/>
    </xf>
    <xf numFmtId="0" fontId="0" fillId="0" borderId="10" xfId="0" applyBorder="1" applyAlignment="1" applyProtection="1">
      <alignment vertical="center" wrapText="1"/>
      <protection locked="0"/>
    </xf>
    <xf numFmtId="0" fontId="80" fillId="0" borderId="0" xfId="0" applyFont="1" applyAlignment="1" applyProtection="1">
      <alignment horizontal="left" vertical="center" wrapText="1"/>
      <protection/>
    </xf>
    <xf numFmtId="0" fontId="82"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80" fillId="0" borderId="0" xfId="0" applyFont="1" applyBorder="1" applyAlignment="1" applyProtection="1">
      <alignment horizontal="left" vertical="center" wrapText="1"/>
      <protection/>
    </xf>
    <xf numFmtId="169" fontId="0" fillId="0" borderId="0" xfId="0" applyNumberFormat="1" applyAlignment="1">
      <alignment/>
    </xf>
    <xf numFmtId="174" fontId="0" fillId="0" borderId="0" xfId="0" applyNumberFormat="1" applyAlignment="1">
      <alignment/>
    </xf>
    <xf numFmtId="49" fontId="0" fillId="0" borderId="0" xfId="0" applyNumberFormat="1" applyAlignment="1">
      <alignment/>
    </xf>
    <xf numFmtId="49" fontId="0" fillId="4" borderId="0" xfId="0" applyNumberFormat="1" applyFill="1" applyAlignment="1">
      <alignment/>
    </xf>
    <xf numFmtId="174" fontId="0" fillId="10" borderId="0" xfId="0" applyNumberFormat="1" applyFill="1" applyAlignment="1">
      <alignment/>
    </xf>
    <xf numFmtId="49" fontId="0" fillId="10" borderId="0" xfId="0" applyNumberFormat="1" applyFill="1" applyAlignment="1">
      <alignment/>
    </xf>
    <xf numFmtId="167" fontId="1" fillId="33" borderId="16" xfId="0" applyNumberFormat="1" applyFont="1" applyFill="1" applyBorder="1" applyAlignment="1" applyProtection="1">
      <alignment horizontal="right" vertical="center" wrapText="1"/>
      <protection locked="0"/>
    </xf>
    <xf numFmtId="0" fontId="1" fillId="33" borderId="16" xfId="0" applyNumberFormat="1" applyFont="1" applyFill="1" applyBorder="1" applyAlignment="1" applyProtection="1">
      <alignment horizontal="right" vertical="center" wrapText="1"/>
      <protection locked="0"/>
    </xf>
    <xf numFmtId="14" fontId="1" fillId="33" borderId="16" xfId="0" applyNumberFormat="1" applyFont="1" applyFill="1" applyBorder="1" applyAlignment="1" applyProtection="1">
      <alignment horizontal="righ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xf>
    <xf numFmtId="0" fontId="36" fillId="0" borderId="0" xfId="0" applyFont="1" applyAlignment="1" applyProtection="1">
      <alignment horizontal="left" vertical="center" wrapText="1"/>
      <protection/>
    </xf>
    <xf numFmtId="0" fontId="30" fillId="0" borderId="21" xfId="0"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0" fontId="30" fillId="0" borderId="23" xfId="0" applyFont="1" applyBorder="1" applyAlignment="1" applyProtection="1">
      <alignment horizontal="left" vertical="center" wrapText="1"/>
      <protection locked="0"/>
    </xf>
    <xf numFmtId="0" fontId="18" fillId="0" borderId="21" xfId="50" applyNumberFormat="1" applyFont="1" applyBorder="1" applyAlignment="1" applyProtection="1">
      <alignment horizontal="left" vertical="center" wrapText="1"/>
      <protection locked="0"/>
    </xf>
    <xf numFmtId="0" fontId="18" fillId="0" borderId="22" xfId="50" applyNumberFormat="1" applyFont="1" applyBorder="1" applyAlignment="1" applyProtection="1">
      <alignment horizontal="left" vertical="center" wrapText="1"/>
      <protection locked="0"/>
    </xf>
    <xf numFmtId="0" fontId="18" fillId="0" borderId="23" xfId="50" applyNumberFormat="1"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167" fontId="1" fillId="33" borderId="17" xfId="0" applyNumberFormat="1" applyFont="1" applyFill="1" applyBorder="1" applyAlignment="1" applyProtection="1">
      <alignment horizontal="center" vertical="center" wrapText="1"/>
      <protection/>
    </xf>
    <xf numFmtId="167" fontId="1" fillId="33" borderId="27" xfId="0" applyNumberFormat="1" applyFont="1" applyFill="1" applyBorder="1" applyAlignment="1" applyProtection="1">
      <alignment horizontal="center" vertical="center" wrapText="1"/>
      <protection/>
    </xf>
    <xf numFmtId="167" fontId="1" fillId="33" borderId="18" xfId="0" applyNumberFormat="1" applyFont="1" applyFill="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6" fillId="0" borderId="28" xfId="0" applyFont="1" applyBorder="1" applyAlignment="1" applyProtection="1">
      <alignment horizontal="center" vertical="center" wrapText="1"/>
      <protection/>
    </xf>
    <xf numFmtId="0" fontId="3" fillId="34" borderId="29" xfId="0" applyFont="1" applyFill="1" applyBorder="1" applyAlignment="1" applyProtection="1">
      <alignment horizontal="center" vertical="center"/>
      <protection/>
    </xf>
    <xf numFmtId="0" fontId="3" fillId="34" borderId="30" xfId="0" applyFont="1" applyFill="1" applyBorder="1" applyAlignment="1" applyProtection="1">
      <alignment horizontal="center" vertical="center"/>
      <protection/>
    </xf>
    <xf numFmtId="0" fontId="7"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14" fillId="0" borderId="0" xfId="0" applyFont="1" applyAlignment="1" applyProtection="1">
      <alignment horizontal="left" wrapText="1"/>
      <protection/>
    </xf>
    <xf numFmtId="167" fontId="0" fillId="0" borderId="17" xfId="0" applyNumberFormat="1" applyFont="1" applyBorder="1" applyAlignment="1" applyProtection="1">
      <alignment horizontal="right" vertical="center" wrapText="1"/>
      <protection locked="0"/>
    </xf>
    <xf numFmtId="167" fontId="0" fillId="0" borderId="18" xfId="0" applyNumberFormat="1"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xf>
    <xf numFmtId="0" fontId="2" fillId="0" borderId="27" xfId="0" applyFont="1" applyBorder="1" applyAlignment="1" applyProtection="1">
      <alignment horizontal="right" vertical="center" wrapText="1"/>
      <protection/>
    </xf>
    <xf numFmtId="0" fontId="2" fillId="0" borderId="18" xfId="0" applyFont="1" applyBorder="1" applyAlignment="1" applyProtection="1">
      <alignment horizontal="right" vertical="center" wrapText="1"/>
      <protection/>
    </xf>
    <xf numFmtId="0" fontId="80" fillId="0" borderId="0" xfId="0" applyFont="1" applyAlignment="1" applyProtection="1">
      <alignment horizontal="left" vertical="center" wrapText="1"/>
      <protection/>
    </xf>
    <xf numFmtId="0" fontId="29" fillId="0" borderId="31"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10"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29" fillId="0" borderId="0" xfId="0" applyFont="1" applyAlignment="1" applyProtection="1">
      <alignment horizontal="left" vertical="center" wrapText="1"/>
      <protection/>
    </xf>
    <xf numFmtId="0" fontId="27" fillId="0" borderId="0" xfId="0" applyFont="1" applyBorder="1" applyAlignment="1" applyProtection="1">
      <alignment horizontal="center"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AFC_GEST_EQUIP"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Compte de r&#233;sultat 2017'!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66675</xdr:rowOff>
    </xdr:from>
    <xdr:to>
      <xdr:col>1</xdr:col>
      <xdr:colOff>352425</xdr:colOff>
      <xdr:row>6</xdr:row>
      <xdr:rowOff>38100</xdr:rowOff>
    </xdr:to>
    <xdr:pic>
      <xdr:nvPicPr>
        <xdr:cNvPr id="1" name="Picture 1"/>
        <xdr:cNvPicPr preferRelativeResize="1">
          <a:picLocks noChangeAspect="1"/>
        </xdr:cNvPicPr>
      </xdr:nvPicPr>
      <xdr:blipFill>
        <a:blip r:embed="rId1"/>
        <a:stretch>
          <a:fillRect/>
        </a:stretch>
      </xdr:blipFill>
      <xdr:spPr>
        <a:xfrm>
          <a:off x="542925" y="66675"/>
          <a:ext cx="723900" cy="1047750"/>
        </a:xfrm>
        <a:prstGeom prst="rect">
          <a:avLst/>
        </a:prstGeom>
        <a:solidFill>
          <a:srgbClr val="FFFFFF"/>
        </a:solidFill>
        <a:ln w="9525" cmpd="sng">
          <a:noFill/>
        </a:ln>
      </xdr:spPr>
    </xdr:pic>
    <xdr:clientData/>
  </xdr:twoCellAnchor>
  <xdr:twoCellAnchor>
    <xdr:from>
      <xdr:col>0</xdr:col>
      <xdr:colOff>85725</xdr:colOff>
      <xdr:row>6</xdr:row>
      <xdr:rowOff>123825</xdr:rowOff>
    </xdr:from>
    <xdr:to>
      <xdr:col>1</xdr:col>
      <xdr:colOff>876300</xdr:colOff>
      <xdr:row>6</xdr:row>
      <xdr:rowOff>923925</xdr:rowOff>
    </xdr:to>
    <xdr:sp>
      <xdr:nvSpPr>
        <xdr:cNvPr id="2" name="AutoShape 2"/>
        <xdr:cNvSpPr>
          <a:spLocks/>
        </xdr:cNvSpPr>
      </xdr:nvSpPr>
      <xdr:spPr>
        <a:xfrm>
          <a:off x="85725" y="1200150"/>
          <a:ext cx="1704975" cy="800100"/>
        </a:xfrm>
        <a:prstGeom prst="roundRect">
          <a:avLst/>
        </a:prstGeom>
        <a:solidFill>
          <a:srgbClr val="FFFFFF"/>
        </a:solidFill>
        <a:ln w="19050" cmpd="sng">
          <a:solidFill>
            <a:srgbClr val="008080"/>
          </a:solidFill>
          <a:headEnd type="none"/>
          <a:tailEnd type="none"/>
        </a:ln>
      </xdr:spPr>
      <xdr:txBody>
        <a:bodyPr vertOverflow="clip" wrap="square"/>
        <a:p>
          <a:pPr algn="l">
            <a:defRPr/>
          </a:pPr>
          <a:r>
            <a:rPr lang="en-US" cap="none" sz="850" b="1" i="0" u="none" baseline="0">
              <a:solidFill>
                <a:srgbClr val="333399"/>
              </a:solidFill>
            </a:rPr>
            <a:t>Service Action Sociale </a:t>
          </a:r>
          <a:r>
            <a:rPr lang="en-US" cap="none" sz="850" b="0" i="0" u="none" baseline="0">
              <a:solidFill>
                <a:srgbClr val="333399"/>
              </a:solidFill>
            </a:rPr>
            <a:t>
</a:t>
          </a:r>
          <a:r>
            <a:rPr lang="en-US" cap="none" sz="850" b="0" i="0" u="none" baseline="0">
              <a:solidFill>
                <a:srgbClr val="333399"/>
              </a:solidFill>
            </a:rPr>
            <a:t>Aides Collectives
</a:t>
          </a:r>
          <a:r>
            <a:rPr lang="en-US" cap="none" sz="850" b="0" i="0" u="none" baseline="0">
              <a:solidFill>
                <a:srgbClr val="333399"/>
              </a:solidFill>
            </a:rPr>
            <a:t>TSA 47444
</a:t>
          </a:r>
          <a:r>
            <a:rPr lang="en-US" cap="none" sz="850" b="0" i="0" u="none" baseline="0">
              <a:solidFill>
                <a:srgbClr val="333399"/>
              </a:solidFill>
            </a:rPr>
            <a:t>37929 TOURS Cedex 9 
</a:t>
          </a:r>
          <a:r>
            <a:rPr lang="en-US" cap="none" sz="850" b="0" i="0" u="none" baseline="0">
              <a:solidFill>
                <a:srgbClr val="333399"/>
              </a:solidFill>
            </a:rPr>
            <a:t>( </a:t>
          </a:r>
          <a:r>
            <a:rPr lang="en-US" cap="none" sz="850" b="0" i="0" u="none" baseline="0">
              <a:solidFill>
                <a:srgbClr val="333399"/>
              </a:solidFill>
            </a:rPr>
            <a:t>02.47.31.55.50
</a:t>
          </a:r>
        </a:p>
      </xdr:txBody>
    </xdr:sp>
    <xdr:clientData/>
  </xdr:twoCellAnchor>
  <xdr:twoCellAnchor editAs="oneCell">
    <xdr:from>
      <xdr:col>4</xdr:col>
      <xdr:colOff>9525</xdr:colOff>
      <xdr:row>1</xdr:row>
      <xdr:rowOff>104775</xdr:rowOff>
    </xdr:from>
    <xdr:to>
      <xdr:col>8</xdr:col>
      <xdr:colOff>1295400</xdr:colOff>
      <xdr:row>6</xdr:row>
      <xdr:rowOff>428625</xdr:rowOff>
    </xdr:to>
    <xdr:pic>
      <xdr:nvPicPr>
        <xdr:cNvPr id="3" name="Image 40" descr="http://safirstk01.intra.cnaf/AdminV4/tempImg/5283aa07e0912.png"/>
        <xdr:cNvPicPr preferRelativeResize="1">
          <a:picLocks noChangeAspect="1"/>
        </xdr:cNvPicPr>
      </xdr:nvPicPr>
      <xdr:blipFill>
        <a:blip r:embed="rId2"/>
        <a:stretch>
          <a:fillRect/>
        </a:stretch>
      </xdr:blipFill>
      <xdr:spPr>
        <a:xfrm>
          <a:off x="5591175" y="266700"/>
          <a:ext cx="5657850" cy="1238250"/>
        </a:xfrm>
        <a:prstGeom prst="rect">
          <a:avLst/>
        </a:prstGeom>
        <a:noFill/>
        <a:ln w="9525" cmpd="sng">
          <a:noFill/>
        </a:ln>
      </xdr:spPr>
    </xdr:pic>
    <xdr:clientData/>
  </xdr:twoCellAnchor>
  <xdr:twoCellAnchor>
    <xdr:from>
      <xdr:col>8</xdr:col>
      <xdr:colOff>257175</xdr:colOff>
      <xdr:row>122</xdr:row>
      <xdr:rowOff>66675</xdr:rowOff>
    </xdr:from>
    <xdr:to>
      <xdr:col>8</xdr:col>
      <xdr:colOff>733425</xdr:colOff>
      <xdr:row>124</xdr:row>
      <xdr:rowOff>200025</xdr:rowOff>
    </xdr:to>
    <xdr:sp>
      <xdr:nvSpPr>
        <xdr:cNvPr id="4" name="Flèche vers le haut 5">
          <a:hlinkClick r:id="rId3"/>
        </xdr:cNvPr>
        <xdr:cNvSpPr>
          <a:spLocks/>
        </xdr:cNvSpPr>
      </xdr:nvSpPr>
      <xdr:spPr>
        <a:xfrm>
          <a:off x="10210800" y="38185725"/>
          <a:ext cx="476250" cy="762000"/>
        </a:xfrm>
        <a:prstGeom prst="upArrow">
          <a:avLst>
            <a:gd name="adj" fmla="val -19175"/>
          </a:avLst>
        </a:prstGeom>
        <a:solidFill>
          <a:srgbClr val="4BACC6"/>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gestion.actionsociale@caftours.cnafmail.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2:Z126"/>
  <sheetViews>
    <sheetView showGridLines="0" showZeros="0" tabSelected="1" zoomScale="90" zoomScaleNormal="90" zoomScaleSheetLayoutView="75" workbookViewId="0" topLeftCell="A1">
      <selection activeCell="A1" sqref="A1"/>
    </sheetView>
  </sheetViews>
  <sheetFormatPr defaultColWidth="11.421875" defaultRowHeight="12.75"/>
  <cols>
    <col min="1" max="1" width="13.7109375" style="11" customWidth="1"/>
    <col min="2" max="2" width="45.7109375" style="11" customWidth="1"/>
    <col min="3" max="3" width="19.7109375" style="11" customWidth="1"/>
    <col min="4" max="5" width="4.57421875" style="11" customWidth="1"/>
    <col min="6" max="6" width="1.7109375" style="12" customWidth="1"/>
    <col min="7" max="7" width="16.28125" style="13" customWidth="1"/>
    <col min="8" max="8" width="43.00390625" style="11" customWidth="1"/>
    <col min="9" max="9" width="30.8515625" style="11" customWidth="1"/>
    <col min="10" max="25" width="11.421875" style="11" customWidth="1"/>
    <col min="26" max="26" width="26.8515625" style="11" bestFit="1" customWidth="1"/>
    <col min="27" max="16384" width="11.421875" style="11" customWidth="1"/>
  </cols>
  <sheetData>
    <row r="1" ht="12.75"/>
    <row r="2" spans="2:3" ht="12.75">
      <c r="B2" s="12"/>
      <c r="C2" s="12"/>
    </row>
    <row r="3" spans="2:3" ht="12.75">
      <c r="B3" s="14"/>
      <c r="C3" s="14"/>
    </row>
    <row r="4" spans="1:3" ht="12.75">
      <c r="A4" s="39"/>
      <c r="B4" s="39"/>
      <c r="C4" s="14"/>
    </row>
    <row r="5" spans="1:3" ht="12.75">
      <c r="A5" s="136"/>
      <c r="B5" s="136"/>
      <c r="C5" s="14"/>
    </row>
    <row r="6" spans="1:3" ht="21" customHeight="1">
      <c r="A6" s="136"/>
      <c r="B6" s="136"/>
      <c r="C6" s="14"/>
    </row>
    <row r="7" spans="1:3" ht="79.5" customHeight="1">
      <c r="A7" s="136"/>
      <c r="B7" s="136"/>
      <c r="C7" s="14"/>
    </row>
    <row r="8" spans="3:8" ht="34.5" customHeight="1">
      <c r="C8" s="147" t="s">
        <v>273</v>
      </c>
      <c r="D8" s="148"/>
      <c r="E8" s="148"/>
      <c r="F8" s="148"/>
      <c r="G8" s="148"/>
      <c r="H8" s="149"/>
    </row>
    <row r="9" ht="12.75"/>
    <row r="10" ht="13.5" customHeight="1"/>
    <row r="11" spans="7:9" ht="27" customHeight="1">
      <c r="G11" s="57" t="s">
        <v>26</v>
      </c>
      <c r="H11" s="143" t="s">
        <v>270</v>
      </c>
      <c r="I11" s="144"/>
    </row>
    <row r="12" spans="1:9" ht="27" customHeight="1">
      <c r="A12" s="114" t="s">
        <v>274</v>
      </c>
      <c r="B12" s="114"/>
      <c r="C12" s="114"/>
      <c r="G12" s="57" t="s">
        <v>27</v>
      </c>
      <c r="H12" s="72">
        <f>IF($H$11&lt;&gt;"",VLOOKUP($H$11,TABLEIDENTIF,5,FALSE),"")</f>
        <v>0</v>
      </c>
      <c r="I12" s="73"/>
    </row>
    <row r="13" spans="7:9" ht="27" customHeight="1">
      <c r="G13" s="57" t="s">
        <v>8</v>
      </c>
      <c r="H13" s="72">
        <f>IF($H$11&lt;&gt;"",VLOOKUP($H$11,TABLEIDENTIF,8,FALSE),"")</f>
        <v>0</v>
      </c>
      <c r="I13" s="73"/>
    </row>
    <row r="14" spans="7:9" ht="27" customHeight="1">
      <c r="G14" s="57" t="s">
        <v>28</v>
      </c>
      <c r="H14" s="150">
        <f>IF($H$11&lt;&gt;"",VLOOKUP($H$11,TABLEIDENTIF,3,FALSE),"")</f>
        <v>0</v>
      </c>
      <c r="I14" s="150"/>
    </row>
    <row r="15" spans="2:9" ht="27" customHeight="1">
      <c r="B15" s="67"/>
      <c r="G15" s="64" t="s">
        <v>128</v>
      </c>
      <c r="H15" s="74">
        <f>IF($H$11&lt;&gt;"",VLOOKUP($H$11,TABLEIDENTIF,7,FALSE),"")</f>
        <v>0</v>
      </c>
      <c r="I15" s="73"/>
    </row>
    <row r="16" spans="1:9" ht="27" customHeight="1">
      <c r="A16" s="58" t="s">
        <v>132</v>
      </c>
      <c r="B16" s="68" t="s">
        <v>133</v>
      </c>
      <c r="G16" s="57" t="s">
        <v>75</v>
      </c>
      <c r="H16" s="72">
        <f>IF($H$11&lt;&gt;"",VLOOKUP($H$11,TABLEIDENTIF,6,FALSE),"")</f>
        <v>0</v>
      </c>
      <c r="I16" s="73"/>
    </row>
    <row r="17" spans="1:9" ht="25.5" customHeight="1">
      <c r="A17" s="69"/>
      <c r="B17" s="70"/>
      <c r="C17" s="59"/>
      <c r="G17" s="66" t="s">
        <v>130</v>
      </c>
      <c r="H17" s="75" t="s">
        <v>131</v>
      </c>
      <c r="I17" s="73"/>
    </row>
    <row r="18" spans="1:8" ht="14.25">
      <c r="A18" s="65"/>
      <c r="B18" s="71"/>
      <c r="C18" s="59"/>
      <c r="G18" s="15"/>
      <c r="H18" s="16"/>
    </row>
    <row r="19" spans="1:8" ht="14.25">
      <c r="A19" s="65"/>
      <c r="B19" s="71"/>
      <c r="C19" s="59"/>
      <c r="G19" s="15"/>
      <c r="H19" s="16"/>
    </row>
    <row r="20" spans="1:8" ht="18">
      <c r="A20" s="142" t="s">
        <v>153</v>
      </c>
      <c r="B20" s="142"/>
      <c r="C20" s="110"/>
      <c r="D20" s="111"/>
      <c r="E20" s="112"/>
      <c r="G20" s="15"/>
      <c r="H20" s="16"/>
    </row>
    <row r="21" spans="1:8" ht="18">
      <c r="A21" s="97"/>
      <c r="B21" s="97"/>
      <c r="C21" s="98"/>
      <c r="G21" s="15"/>
      <c r="H21" s="16"/>
    </row>
    <row r="22" spans="1:8" ht="54" customHeight="1">
      <c r="A22" s="121" t="s">
        <v>267</v>
      </c>
      <c r="B22" s="122"/>
      <c r="C22" s="121" t="s">
        <v>268</v>
      </c>
      <c r="D22" s="123"/>
      <c r="E22" s="122"/>
      <c r="F22" s="124" t="s">
        <v>269</v>
      </c>
      <c r="G22" s="125"/>
      <c r="H22" s="126"/>
    </row>
    <row r="23" spans="1:8" ht="32.25" customHeight="1">
      <c r="A23" s="115"/>
      <c r="B23" s="117"/>
      <c r="C23" s="115"/>
      <c r="D23" s="116"/>
      <c r="E23" s="117"/>
      <c r="F23" s="118"/>
      <c r="G23" s="119"/>
      <c r="H23" s="120"/>
    </row>
    <row r="24" spans="1:8" ht="32.25" customHeight="1">
      <c r="A24" s="115"/>
      <c r="B24" s="117"/>
      <c r="C24" s="115"/>
      <c r="D24" s="116"/>
      <c r="E24" s="117"/>
      <c r="F24" s="118"/>
      <c r="G24" s="119"/>
      <c r="H24" s="120"/>
    </row>
    <row r="25" spans="1:8" ht="32.25" customHeight="1">
      <c r="A25" s="115"/>
      <c r="B25" s="117"/>
      <c r="C25" s="115"/>
      <c r="D25" s="116"/>
      <c r="E25" s="117"/>
      <c r="F25" s="118"/>
      <c r="G25" s="119"/>
      <c r="H25" s="120"/>
    </row>
    <row r="26" spans="1:8" ht="32.25" customHeight="1">
      <c r="A26" s="115"/>
      <c r="B26" s="117"/>
      <c r="C26" s="115"/>
      <c r="D26" s="116"/>
      <c r="E26" s="117"/>
      <c r="F26" s="118"/>
      <c r="G26" s="119"/>
      <c r="H26" s="120"/>
    </row>
    <row r="27" spans="1:8" ht="18">
      <c r="A27" s="100"/>
      <c r="B27" s="100"/>
      <c r="C27" s="98"/>
      <c r="D27" s="12"/>
      <c r="E27" s="12"/>
      <c r="G27" s="15"/>
      <c r="H27" s="16"/>
    </row>
    <row r="28" spans="1:8" ht="18.75">
      <c r="A28" s="89" t="s">
        <v>152</v>
      </c>
      <c r="B28" s="90"/>
      <c r="C28" s="91"/>
      <c r="D28" s="92"/>
      <c r="E28" s="92"/>
      <c r="F28" s="93"/>
      <c r="G28" s="94"/>
      <c r="H28" s="95"/>
    </row>
    <row r="29" spans="1:8" ht="27.75" customHeight="1">
      <c r="A29" s="65"/>
      <c r="B29" s="71"/>
      <c r="C29" s="59"/>
      <c r="G29" s="15"/>
      <c r="H29" s="16"/>
    </row>
    <row r="30" spans="1:9" s="18" customFormat="1" ht="12.75">
      <c r="A30" s="145" t="s">
        <v>9</v>
      </c>
      <c r="B30" s="145" t="s">
        <v>10</v>
      </c>
      <c r="C30" s="145" t="s">
        <v>275</v>
      </c>
      <c r="D30" s="17"/>
      <c r="E30" s="17"/>
      <c r="F30" s="131"/>
      <c r="G30" s="145" t="s">
        <v>9</v>
      </c>
      <c r="H30" s="145" t="s">
        <v>1</v>
      </c>
      <c r="I30" s="145" t="s">
        <v>275</v>
      </c>
    </row>
    <row r="31" spans="1:9" ht="12.75">
      <c r="A31" s="146"/>
      <c r="B31" s="146"/>
      <c r="C31" s="146"/>
      <c r="D31" s="17"/>
      <c r="E31" s="17"/>
      <c r="F31" s="131"/>
      <c r="G31" s="146"/>
      <c r="H31" s="146"/>
      <c r="I31" s="146"/>
    </row>
    <row r="32" spans="1:9" ht="25.5" customHeight="1">
      <c r="A32" s="19">
        <v>60</v>
      </c>
      <c r="B32" s="19" t="s">
        <v>0</v>
      </c>
      <c r="C32" s="76"/>
      <c r="D32" s="15"/>
      <c r="E32" s="15"/>
      <c r="F32" s="15"/>
      <c r="G32" s="20">
        <v>70623</v>
      </c>
      <c r="H32" s="21" t="s">
        <v>24</v>
      </c>
      <c r="I32" s="81"/>
    </row>
    <row r="33" spans="1:9" ht="25.5" customHeight="1">
      <c r="A33" s="19">
        <v>61</v>
      </c>
      <c r="B33" s="19" t="s">
        <v>2</v>
      </c>
      <c r="C33" s="77"/>
      <c r="D33" s="15"/>
      <c r="E33" s="15"/>
      <c r="F33" s="15"/>
      <c r="G33" s="20">
        <v>70642</v>
      </c>
      <c r="H33" s="21" t="s">
        <v>77</v>
      </c>
      <c r="I33" s="81"/>
    </row>
    <row r="34" spans="1:9" ht="25.5" customHeight="1">
      <c r="A34" s="19">
        <v>62</v>
      </c>
      <c r="B34" s="19" t="s">
        <v>3</v>
      </c>
      <c r="C34" s="77"/>
      <c r="D34" s="15"/>
      <c r="E34" s="15"/>
      <c r="F34" s="15"/>
      <c r="G34" s="20">
        <v>708</v>
      </c>
      <c r="H34" s="21" t="s">
        <v>76</v>
      </c>
      <c r="I34" s="78"/>
    </row>
    <row r="35" spans="1:9" ht="25.5" customHeight="1">
      <c r="A35" s="22">
        <v>63</v>
      </c>
      <c r="B35" s="19" t="s">
        <v>34</v>
      </c>
      <c r="C35" s="77"/>
      <c r="D35" s="15"/>
      <c r="E35" s="15"/>
      <c r="F35" s="15"/>
      <c r="G35" s="20">
        <v>741</v>
      </c>
      <c r="H35" s="21" t="s">
        <v>11</v>
      </c>
      <c r="I35" s="78"/>
    </row>
    <row r="36" spans="1:9" ht="25.5" customHeight="1">
      <c r="A36" s="22">
        <v>64</v>
      </c>
      <c r="B36" s="19" t="s">
        <v>35</v>
      </c>
      <c r="C36" s="77"/>
      <c r="D36" s="15"/>
      <c r="E36" s="15"/>
      <c r="F36" s="15"/>
      <c r="G36" s="20">
        <v>742</v>
      </c>
      <c r="H36" s="21" t="s">
        <v>41</v>
      </c>
      <c r="I36" s="78"/>
    </row>
    <row r="37" spans="1:9" ht="25.5" customHeight="1">
      <c r="A37" s="22">
        <v>66</v>
      </c>
      <c r="B37" s="19" t="s">
        <v>4</v>
      </c>
      <c r="C37" s="77"/>
      <c r="D37" s="15"/>
      <c r="E37" s="15"/>
      <c r="F37" s="15"/>
      <c r="G37" s="20">
        <v>7430</v>
      </c>
      <c r="H37" s="21" t="s">
        <v>12</v>
      </c>
      <c r="I37" s="78"/>
    </row>
    <row r="38" spans="1:9" ht="25.5" customHeight="1">
      <c r="A38" s="22">
        <v>67</v>
      </c>
      <c r="B38" s="19" t="s">
        <v>5</v>
      </c>
      <c r="C38" s="77"/>
      <c r="D38" s="15"/>
      <c r="E38" s="15"/>
      <c r="F38" s="15"/>
      <c r="G38" s="20">
        <v>7431</v>
      </c>
      <c r="H38" s="21" t="s">
        <v>13</v>
      </c>
      <c r="I38" s="78"/>
    </row>
    <row r="39" spans="1:9" ht="21" customHeight="1">
      <c r="A39" s="21">
        <v>68</v>
      </c>
      <c r="B39" s="21" t="s">
        <v>14</v>
      </c>
      <c r="C39" s="78"/>
      <c r="D39" s="15"/>
      <c r="E39" s="15"/>
      <c r="F39" s="15"/>
      <c r="G39" s="139">
        <v>744</v>
      </c>
      <c r="H39" s="23" t="s">
        <v>39</v>
      </c>
      <c r="I39" s="137"/>
    </row>
    <row r="40" spans="1:9" ht="27.75" customHeight="1">
      <c r="A40" s="21">
        <v>68</v>
      </c>
      <c r="B40" s="21" t="s">
        <v>15</v>
      </c>
      <c r="C40" s="78"/>
      <c r="D40" s="15"/>
      <c r="E40" s="15"/>
      <c r="F40" s="15"/>
      <c r="G40" s="140"/>
      <c r="H40" s="37"/>
      <c r="I40" s="138"/>
    </row>
    <row r="41" spans="1:9" ht="24.75" customHeight="1">
      <c r="A41" s="22">
        <v>68</v>
      </c>
      <c r="B41" s="19" t="s">
        <v>16</v>
      </c>
      <c r="C41" s="79">
        <f>SUM(C39:C40)</f>
        <v>0</v>
      </c>
      <c r="D41" s="15"/>
      <c r="E41" s="15"/>
      <c r="F41" s="15"/>
      <c r="G41" s="140"/>
      <c r="H41" s="38"/>
      <c r="I41" s="78"/>
    </row>
    <row r="42" spans="1:9" ht="33.75" customHeight="1">
      <c r="A42" s="22">
        <v>65</v>
      </c>
      <c r="B42" s="19" t="s">
        <v>31</v>
      </c>
      <c r="C42" s="77"/>
      <c r="D42" s="15"/>
      <c r="E42" s="15"/>
      <c r="F42" s="15"/>
      <c r="G42" s="140"/>
      <c r="H42" s="38"/>
      <c r="I42" s="78"/>
    </row>
    <row r="43" spans="1:9" ht="30.75" customHeight="1">
      <c r="A43" s="22">
        <v>86</v>
      </c>
      <c r="B43" s="19" t="s">
        <v>32</v>
      </c>
      <c r="C43" s="77"/>
      <c r="D43" s="15"/>
      <c r="E43" s="15"/>
      <c r="F43" s="15"/>
      <c r="G43" s="141"/>
      <c r="H43" s="38"/>
      <c r="I43" s="78"/>
    </row>
    <row r="44" spans="1:9" ht="31.5" customHeight="1">
      <c r="A44" s="22"/>
      <c r="B44" s="19" t="s">
        <v>6</v>
      </c>
      <c r="C44" s="79">
        <f>SUM(C42:C43,C32:C40)</f>
        <v>0</v>
      </c>
      <c r="D44" s="15"/>
      <c r="E44" s="15"/>
      <c r="F44" s="15"/>
      <c r="G44" s="20">
        <v>7451</v>
      </c>
      <c r="H44" s="21" t="s">
        <v>25</v>
      </c>
      <c r="I44" s="78"/>
    </row>
    <row r="45" spans="1:9" ht="30.75" customHeight="1">
      <c r="A45" s="22"/>
      <c r="B45" s="24" t="s">
        <v>29</v>
      </c>
      <c r="C45" s="80">
        <f>IF(I57&gt;C44,I57-C44,"")</f>
      </c>
      <c r="D45" s="15"/>
      <c r="E45" s="15"/>
      <c r="F45" s="15"/>
      <c r="G45" s="20">
        <v>7452</v>
      </c>
      <c r="H45" s="26" t="s">
        <v>33</v>
      </c>
      <c r="I45" s="78"/>
    </row>
    <row r="46" spans="1:9" ht="30.75" customHeight="1">
      <c r="A46" s="25"/>
      <c r="B46" s="24" t="s">
        <v>17</v>
      </c>
      <c r="C46" s="80">
        <f>SUM(C44:C45)</f>
        <v>0</v>
      </c>
      <c r="D46" s="15"/>
      <c r="E46" s="15"/>
      <c r="F46" s="15"/>
      <c r="G46" s="139">
        <v>746</v>
      </c>
      <c r="H46" s="23" t="s">
        <v>40</v>
      </c>
      <c r="I46" s="137"/>
    </row>
    <row r="47" spans="1:9" ht="28.5" customHeight="1">
      <c r="A47" s="16"/>
      <c r="B47" s="16"/>
      <c r="C47" s="16"/>
      <c r="D47" s="15"/>
      <c r="E47" s="15"/>
      <c r="F47" s="15"/>
      <c r="G47" s="141"/>
      <c r="H47" s="37"/>
      <c r="I47" s="138"/>
    </row>
    <row r="48" spans="1:9" ht="25.5" customHeight="1">
      <c r="A48" s="16"/>
      <c r="B48" s="16"/>
      <c r="C48" s="16"/>
      <c r="D48" s="15"/>
      <c r="E48" s="15"/>
      <c r="F48" s="15"/>
      <c r="G48" s="20">
        <v>748</v>
      </c>
      <c r="H48" s="26" t="s">
        <v>18</v>
      </c>
      <c r="I48" s="78"/>
    </row>
    <row r="49" spans="1:9" ht="30.75" customHeight="1">
      <c r="A49" s="1" t="s">
        <v>42</v>
      </c>
      <c r="B49" s="107"/>
      <c r="C49" s="16"/>
      <c r="D49" s="15"/>
      <c r="E49" s="15"/>
      <c r="F49" s="15"/>
      <c r="G49" s="20">
        <v>75</v>
      </c>
      <c r="H49" s="21" t="s">
        <v>19</v>
      </c>
      <c r="I49" s="78"/>
    </row>
    <row r="50" spans="1:9" ht="29.25" customHeight="1">
      <c r="A50" s="1" t="s">
        <v>43</v>
      </c>
      <c r="B50" s="109"/>
      <c r="C50" s="27"/>
      <c r="D50" s="15"/>
      <c r="E50" s="15"/>
      <c r="F50" s="15"/>
      <c r="G50" s="20">
        <v>75</v>
      </c>
      <c r="H50" s="21" t="s">
        <v>20</v>
      </c>
      <c r="I50" s="78"/>
    </row>
    <row r="51" spans="1:9" ht="25.5" customHeight="1">
      <c r="A51" s="31"/>
      <c r="B51" s="31"/>
      <c r="C51" s="28"/>
      <c r="D51" s="15"/>
      <c r="E51" s="15"/>
      <c r="F51" s="15"/>
      <c r="G51" s="19">
        <v>75</v>
      </c>
      <c r="H51" s="19" t="s">
        <v>21</v>
      </c>
      <c r="I51" s="79">
        <f>SUM(I49:I50)</f>
        <v>0</v>
      </c>
    </row>
    <row r="52" spans="1:9" ht="27.75" customHeight="1">
      <c r="A52" s="113" t="s">
        <v>129</v>
      </c>
      <c r="B52" s="113"/>
      <c r="C52" s="113"/>
      <c r="D52" s="16"/>
      <c r="E52" s="16"/>
      <c r="F52" s="15"/>
      <c r="G52" s="19">
        <v>76</v>
      </c>
      <c r="H52" s="19" t="s">
        <v>36</v>
      </c>
      <c r="I52" s="77"/>
    </row>
    <row r="53" spans="1:9" ht="27" customHeight="1">
      <c r="A53" s="31"/>
      <c r="B53" s="127"/>
      <c r="C53" s="27"/>
      <c r="D53" s="16"/>
      <c r="E53" s="16"/>
      <c r="F53" s="15"/>
      <c r="G53" s="19">
        <v>77</v>
      </c>
      <c r="H53" s="19" t="s">
        <v>37</v>
      </c>
      <c r="I53" s="77"/>
    </row>
    <row r="54" spans="1:9" ht="27.75" customHeight="1">
      <c r="A54" s="36"/>
      <c r="B54" s="128"/>
      <c r="C54" s="27"/>
      <c r="D54" s="16"/>
      <c r="E54" s="16"/>
      <c r="F54" s="15"/>
      <c r="G54" s="19">
        <v>78</v>
      </c>
      <c r="H54" s="19" t="s">
        <v>22</v>
      </c>
      <c r="I54" s="77"/>
    </row>
    <row r="55" spans="1:9" s="31" customFormat="1" ht="27" customHeight="1">
      <c r="A55" s="11"/>
      <c r="B55" s="129"/>
      <c r="C55" s="29"/>
      <c r="D55" s="27"/>
      <c r="E55" s="27"/>
      <c r="F55" s="30"/>
      <c r="G55" s="19">
        <v>79</v>
      </c>
      <c r="H55" s="19" t="s">
        <v>38</v>
      </c>
      <c r="I55" s="77"/>
    </row>
    <row r="56" spans="1:9" s="31" customFormat="1" ht="27" customHeight="1">
      <c r="A56" s="1"/>
      <c r="B56" s="60"/>
      <c r="C56" s="32"/>
      <c r="D56" s="16"/>
      <c r="E56" s="16"/>
      <c r="F56" s="30"/>
      <c r="G56" s="19">
        <v>87</v>
      </c>
      <c r="H56" s="19" t="s">
        <v>30</v>
      </c>
      <c r="I56" s="82">
        <f>$C$43</f>
        <v>0</v>
      </c>
    </row>
    <row r="57" spans="2:9" s="31" customFormat="1" ht="25.5" customHeight="1">
      <c r="B57" s="34"/>
      <c r="C57" s="33"/>
      <c r="D57" s="16"/>
      <c r="E57" s="16"/>
      <c r="F57" s="30"/>
      <c r="G57" s="19"/>
      <c r="H57" s="19" t="s">
        <v>7</v>
      </c>
      <c r="I57" s="79">
        <f>SUM(I51:I56,I32:I48)</f>
        <v>0</v>
      </c>
    </row>
    <row r="58" spans="1:9" s="31" customFormat="1" ht="27" customHeight="1">
      <c r="A58" s="2"/>
      <c r="B58" s="61"/>
      <c r="C58" s="34"/>
      <c r="D58" s="27"/>
      <c r="E58" s="27"/>
      <c r="F58" s="30"/>
      <c r="G58" s="19"/>
      <c r="H58" s="24" t="s">
        <v>23</v>
      </c>
      <c r="I58" s="80">
        <f>IF(C44&gt;I57,C44-I57,"")</f>
      </c>
    </row>
    <row r="59" spans="1:9" s="31" customFormat="1" ht="21" customHeight="1">
      <c r="A59" s="2"/>
      <c r="B59" s="62"/>
      <c r="C59" s="35"/>
      <c r="D59" s="27"/>
      <c r="E59" s="27"/>
      <c r="F59" s="30"/>
      <c r="G59" s="19"/>
      <c r="H59" s="24" t="s">
        <v>17</v>
      </c>
      <c r="I59" s="80">
        <f>SUM(I57:I58)</f>
        <v>0</v>
      </c>
    </row>
    <row r="60" spans="1:9" s="31" customFormat="1" ht="39" customHeight="1">
      <c r="A60" s="63" t="s">
        <v>271</v>
      </c>
      <c r="B60" s="40"/>
      <c r="C60" s="40"/>
      <c r="D60" s="41"/>
      <c r="E60" s="41"/>
      <c r="F60" s="41"/>
      <c r="G60" s="40"/>
      <c r="H60" s="40"/>
      <c r="I60" s="11"/>
    </row>
    <row r="61" spans="1:9" ht="45" customHeight="1">
      <c r="A61" s="151" t="s">
        <v>134</v>
      </c>
      <c r="B61" s="151"/>
      <c r="C61" s="151"/>
      <c r="D61" s="151"/>
      <c r="E61" s="151"/>
      <c r="F61" s="151"/>
      <c r="G61" s="151"/>
      <c r="H61" s="151"/>
      <c r="I61" s="151"/>
    </row>
    <row r="62" spans="1:8" ht="24.75" customHeight="1">
      <c r="A62" s="40"/>
      <c r="B62" s="40"/>
      <c r="C62" s="40"/>
      <c r="D62" s="41"/>
      <c r="E62" s="41"/>
      <c r="F62" s="41"/>
      <c r="G62" s="40"/>
      <c r="H62" s="40"/>
    </row>
    <row r="63" spans="1:8" ht="24.75" customHeight="1">
      <c r="A63" s="135" t="s">
        <v>110</v>
      </c>
      <c r="B63" s="135"/>
      <c r="C63" s="135"/>
      <c r="D63" s="135"/>
      <c r="E63" s="135"/>
      <c r="F63" s="135"/>
      <c r="G63" s="135"/>
      <c r="H63" s="40"/>
    </row>
    <row r="64" spans="1:8" ht="24.75" customHeight="1">
      <c r="A64" s="40"/>
      <c r="B64" s="40"/>
      <c r="C64" s="40"/>
      <c r="D64" s="40"/>
      <c r="E64" s="40"/>
      <c r="F64" s="40"/>
      <c r="G64" s="40"/>
      <c r="H64" s="40"/>
    </row>
    <row r="65" spans="1:8" ht="24.75" customHeight="1">
      <c r="A65" s="43" t="s">
        <v>111</v>
      </c>
      <c r="B65" s="40"/>
      <c r="C65" s="40"/>
      <c r="D65" s="40"/>
      <c r="E65" s="40"/>
      <c r="F65" s="40"/>
      <c r="G65" s="40"/>
      <c r="H65" s="40"/>
    </row>
    <row r="66" spans="1:8" ht="24.75" customHeight="1">
      <c r="A66" s="40"/>
      <c r="B66" s="40"/>
      <c r="C66" s="40"/>
      <c r="D66" s="40"/>
      <c r="E66" s="40"/>
      <c r="F66" s="40"/>
      <c r="G66" s="40"/>
      <c r="H66" s="40"/>
    </row>
    <row r="67" spans="1:8" ht="24.75" customHeight="1">
      <c r="A67" s="40"/>
      <c r="B67" s="44" t="s">
        <v>112</v>
      </c>
      <c r="C67" s="83"/>
      <c r="D67" s="40"/>
      <c r="E67" s="40"/>
      <c r="F67" s="40"/>
      <c r="G67" s="40"/>
      <c r="H67" s="40"/>
    </row>
    <row r="68" spans="1:8" ht="24.75" customHeight="1">
      <c r="A68" s="40"/>
      <c r="B68" s="44" t="s">
        <v>113</v>
      </c>
      <c r="C68" s="83"/>
      <c r="D68" s="42"/>
      <c r="E68" s="42"/>
      <c r="F68" s="42"/>
      <c r="G68" s="40"/>
      <c r="H68" s="40"/>
    </row>
    <row r="69" spans="1:8" ht="24.75" customHeight="1">
      <c r="A69" s="40"/>
      <c r="B69" s="44" t="s">
        <v>114</v>
      </c>
      <c r="C69" s="83"/>
      <c r="D69" s="40"/>
      <c r="E69" s="40"/>
      <c r="F69" s="40"/>
      <c r="G69" s="40"/>
      <c r="H69" s="40"/>
    </row>
    <row r="70" spans="1:8" ht="24.75" customHeight="1">
      <c r="A70" s="40"/>
      <c r="B70" s="44" t="s">
        <v>115</v>
      </c>
      <c r="C70" s="83"/>
      <c r="D70" s="40"/>
      <c r="E70" s="40"/>
      <c r="F70" s="40"/>
      <c r="G70" s="40"/>
      <c r="H70" s="40"/>
    </row>
    <row r="71" spans="1:8" ht="24.75" customHeight="1">
      <c r="A71" s="40"/>
      <c r="B71" s="44" t="s">
        <v>116</v>
      </c>
      <c r="C71" s="83"/>
      <c r="D71" s="40"/>
      <c r="E71" s="40"/>
      <c r="F71" s="40"/>
      <c r="G71" s="40"/>
      <c r="H71" s="40"/>
    </row>
    <row r="72" spans="1:8" ht="24.75" customHeight="1">
      <c r="A72" s="40"/>
      <c r="B72" s="45" t="s">
        <v>117</v>
      </c>
      <c r="C72" s="84">
        <f>SUM(C67+C68-C69+C70+C71)</f>
        <v>0</v>
      </c>
      <c r="D72" s="40"/>
      <c r="E72" s="40"/>
      <c r="F72" s="40"/>
      <c r="G72" s="46"/>
      <c r="H72" s="47"/>
    </row>
    <row r="73" spans="1:8" ht="24.75" customHeight="1">
      <c r="A73" s="40"/>
      <c r="B73" s="40"/>
      <c r="C73" s="85"/>
      <c r="D73" s="40"/>
      <c r="E73" s="40"/>
      <c r="F73" s="40"/>
      <c r="G73" s="46"/>
      <c r="H73" s="47"/>
    </row>
    <row r="74" spans="1:8" ht="24.75" customHeight="1">
      <c r="A74" s="43" t="s">
        <v>118</v>
      </c>
      <c r="B74" s="40"/>
      <c r="C74" s="85"/>
      <c r="D74" s="40"/>
      <c r="E74" s="40"/>
      <c r="F74" s="40"/>
      <c r="G74" s="46"/>
      <c r="H74" s="47"/>
    </row>
    <row r="75" spans="1:8" ht="24.75" customHeight="1">
      <c r="A75" s="47"/>
      <c r="B75" s="47"/>
      <c r="C75" s="86"/>
      <c r="D75" s="40"/>
      <c r="E75" s="40"/>
      <c r="F75" s="40"/>
      <c r="G75" s="46"/>
      <c r="H75" s="47"/>
    </row>
    <row r="76" spans="1:8" ht="24.75" customHeight="1">
      <c r="A76" s="47"/>
      <c r="B76" s="49" t="s">
        <v>119</v>
      </c>
      <c r="C76" s="83"/>
      <c r="D76" s="40"/>
      <c r="E76" s="40"/>
      <c r="F76" s="40"/>
      <c r="G76" s="46"/>
      <c r="H76" s="47"/>
    </row>
    <row r="77" spans="1:8" ht="24.75" customHeight="1">
      <c r="A77" s="47"/>
      <c r="B77" s="49" t="s">
        <v>120</v>
      </c>
      <c r="C77" s="83"/>
      <c r="D77" s="40"/>
      <c r="E77" s="40"/>
      <c r="F77" s="40"/>
      <c r="G77" s="46"/>
      <c r="H77" s="47"/>
    </row>
    <row r="78" spans="1:8" ht="24.75" customHeight="1">
      <c r="A78" s="47"/>
      <c r="B78" s="49" t="s">
        <v>121</v>
      </c>
      <c r="C78" s="83"/>
      <c r="D78" s="40"/>
      <c r="E78" s="40"/>
      <c r="F78" s="40"/>
      <c r="G78" s="46"/>
      <c r="H78" s="47"/>
    </row>
    <row r="79" spans="1:8" ht="24.75" customHeight="1">
      <c r="A79" s="47"/>
      <c r="B79" s="50" t="s">
        <v>122</v>
      </c>
      <c r="C79" s="83"/>
      <c r="D79" s="51"/>
      <c r="E79" s="47"/>
      <c r="F79" s="47"/>
      <c r="G79" s="46"/>
      <c r="H79" s="47"/>
    </row>
    <row r="80" spans="1:8" ht="24.75" customHeight="1">
      <c r="A80" s="47"/>
      <c r="B80" s="50" t="s">
        <v>122</v>
      </c>
      <c r="C80" s="83"/>
      <c r="D80" s="46"/>
      <c r="E80" s="46"/>
      <c r="F80" s="46"/>
      <c r="G80" s="46"/>
      <c r="H80" s="47"/>
    </row>
    <row r="81" spans="1:8" ht="24.75" customHeight="1">
      <c r="A81" s="47"/>
      <c r="B81" s="50" t="s">
        <v>122</v>
      </c>
      <c r="C81" s="83"/>
      <c r="D81" s="46"/>
      <c r="E81" s="46"/>
      <c r="F81" s="46"/>
      <c r="G81" s="46"/>
      <c r="H81" s="47"/>
    </row>
    <row r="82" spans="1:8" ht="24.75" customHeight="1">
      <c r="A82" s="47"/>
      <c r="B82" s="45" t="s">
        <v>123</v>
      </c>
      <c r="C82" s="87">
        <f>SUM(C76:C81)</f>
        <v>0</v>
      </c>
      <c r="D82" s="46"/>
      <c r="E82" s="46"/>
      <c r="F82" s="46"/>
      <c r="G82" s="46"/>
      <c r="H82" s="47"/>
    </row>
    <row r="83" spans="1:8" ht="24.75" customHeight="1">
      <c r="A83" s="47"/>
      <c r="B83" s="47"/>
      <c r="C83" s="86"/>
      <c r="D83" s="46"/>
      <c r="E83" s="46"/>
      <c r="F83" s="46"/>
      <c r="G83" s="46"/>
      <c r="H83" s="47"/>
    </row>
    <row r="84" spans="1:8" ht="24.75" customHeight="1">
      <c r="A84" s="43" t="s">
        <v>124</v>
      </c>
      <c r="B84" s="47"/>
      <c r="C84" s="86"/>
      <c r="D84" s="46"/>
      <c r="E84" s="46"/>
      <c r="F84" s="46"/>
      <c r="G84" s="46"/>
      <c r="H84" s="47"/>
    </row>
    <row r="85" spans="1:8" ht="24.75" customHeight="1">
      <c r="A85" s="47"/>
      <c r="B85" s="47"/>
      <c r="C85" s="86"/>
      <c r="D85" s="46"/>
      <c r="E85" s="46"/>
      <c r="F85" s="46"/>
      <c r="G85" s="46"/>
      <c r="H85" s="47"/>
    </row>
    <row r="86" spans="1:8" ht="24.75" customHeight="1">
      <c r="A86" s="47"/>
      <c r="B86" s="49" t="s">
        <v>125</v>
      </c>
      <c r="C86" s="83"/>
      <c r="D86" s="46"/>
      <c r="E86" s="46"/>
      <c r="F86" s="46"/>
      <c r="G86" s="46"/>
      <c r="H86" s="47"/>
    </row>
    <row r="87" spans="1:8" ht="24.75" customHeight="1">
      <c r="A87" s="47"/>
      <c r="B87" s="49" t="s">
        <v>126</v>
      </c>
      <c r="C87" s="83"/>
      <c r="D87" s="46"/>
      <c r="E87" s="46"/>
      <c r="F87" s="46"/>
      <c r="G87" s="46"/>
      <c r="H87" s="47"/>
    </row>
    <row r="88" spans="1:8" ht="24.75" customHeight="1">
      <c r="A88" s="47"/>
      <c r="B88" s="52"/>
      <c r="C88" s="83"/>
      <c r="D88" s="46"/>
      <c r="E88" s="46"/>
      <c r="F88" s="46"/>
      <c r="G88" s="46"/>
      <c r="H88" s="47"/>
    </row>
    <row r="89" spans="1:8" ht="24.75" customHeight="1">
      <c r="A89" s="47"/>
      <c r="B89" s="52"/>
      <c r="C89" s="83"/>
      <c r="D89" s="46"/>
      <c r="E89" s="46"/>
      <c r="F89" s="46"/>
      <c r="G89" s="46"/>
      <c r="H89" s="47"/>
    </row>
    <row r="90" spans="1:8" ht="24.75" customHeight="1">
      <c r="A90" s="47"/>
      <c r="B90" s="52"/>
      <c r="C90" s="83"/>
      <c r="D90" s="46"/>
      <c r="E90" s="46"/>
      <c r="F90" s="46"/>
      <c r="G90" s="40"/>
      <c r="H90" s="40"/>
    </row>
    <row r="91" spans="1:8" ht="24.75" customHeight="1">
      <c r="A91" s="47"/>
      <c r="B91" s="52"/>
      <c r="C91" s="83"/>
      <c r="D91" s="46"/>
      <c r="E91" s="46"/>
      <c r="F91" s="46"/>
      <c r="G91" s="40"/>
      <c r="H91" s="40"/>
    </row>
    <row r="92" spans="1:8" ht="24.75" customHeight="1">
      <c r="A92" s="47"/>
      <c r="B92" s="45" t="s">
        <v>127</v>
      </c>
      <c r="C92" s="84">
        <f>SUM(C86:C91)</f>
        <v>0</v>
      </c>
      <c r="D92" s="46"/>
      <c r="E92" s="46"/>
      <c r="F92" s="46"/>
      <c r="G92" s="40"/>
      <c r="H92" s="40"/>
    </row>
    <row r="93" spans="1:8" ht="18.75" customHeight="1">
      <c r="A93" s="40"/>
      <c r="B93" s="40"/>
      <c r="C93" s="48"/>
      <c r="D93" s="46"/>
      <c r="E93" s="46"/>
      <c r="F93" s="46"/>
      <c r="G93" s="40"/>
      <c r="H93" s="40"/>
    </row>
    <row r="94" spans="1:8" ht="24.75" customHeight="1">
      <c r="A94" s="53" t="s">
        <v>272</v>
      </c>
      <c r="B94" s="40"/>
      <c r="C94" s="48"/>
      <c r="D94" s="46"/>
      <c r="E94" s="46"/>
      <c r="F94" s="46"/>
      <c r="G94" s="40"/>
      <c r="H94" s="40"/>
    </row>
    <row r="95" spans="1:8" ht="24.75" customHeight="1">
      <c r="A95" s="132" t="s">
        <v>135</v>
      </c>
      <c r="B95" s="133"/>
      <c r="C95" s="54">
        <f>C72+C82-C92</f>
        <v>0</v>
      </c>
      <c r="D95" s="40"/>
      <c r="E95" s="40"/>
      <c r="F95" s="40"/>
      <c r="H95" s="31"/>
    </row>
    <row r="96" spans="1:8" ht="9.75" customHeight="1">
      <c r="A96" s="40"/>
      <c r="B96" s="40"/>
      <c r="C96" s="40"/>
      <c r="D96" s="40"/>
      <c r="E96" s="40"/>
      <c r="F96" s="40"/>
      <c r="G96" s="36"/>
      <c r="H96" s="36"/>
    </row>
    <row r="97" ht="12.75"/>
    <row r="98" ht="12.75"/>
    <row r="99" spans="1:2" ht="15.75">
      <c r="A99" s="134" t="s">
        <v>139</v>
      </c>
      <c r="B99" s="134"/>
    </row>
    <row r="100" ht="12.75"/>
    <row r="101" spans="1:2" ht="24.75" customHeight="1">
      <c r="A101" s="130" t="s">
        <v>140</v>
      </c>
      <c r="B101" s="130"/>
    </row>
    <row r="102" spans="1:7" ht="15">
      <c r="A102" s="42"/>
      <c r="B102" s="31"/>
      <c r="F102" s="11"/>
      <c r="G102" s="11"/>
    </row>
    <row r="103" spans="1:7" ht="30" customHeight="1">
      <c r="A103" s="42" t="s">
        <v>144</v>
      </c>
      <c r="B103" s="108"/>
      <c r="F103" s="11"/>
      <c r="G103" s="11"/>
    </row>
    <row r="104" spans="1:7" ht="20.25" customHeight="1">
      <c r="A104" s="42"/>
      <c r="B104" s="34"/>
      <c r="F104" s="11"/>
      <c r="G104" s="11"/>
    </row>
    <row r="105" spans="1:7" ht="38.25" customHeight="1">
      <c r="A105" s="42" t="s">
        <v>145</v>
      </c>
      <c r="B105" s="108"/>
      <c r="F105" s="11"/>
      <c r="G105" s="11"/>
    </row>
    <row r="106" spans="1:7" ht="15">
      <c r="A106" s="42"/>
      <c r="B106" s="31"/>
      <c r="F106" s="11"/>
      <c r="G106" s="11"/>
    </row>
    <row r="107" spans="1:7" ht="45" customHeight="1">
      <c r="A107" s="130" t="s">
        <v>141</v>
      </c>
      <c r="B107" s="130"/>
      <c r="F107" s="11"/>
      <c r="G107" s="11"/>
    </row>
    <row r="108" spans="1:7" ht="45">
      <c r="A108" s="42" t="s">
        <v>142</v>
      </c>
      <c r="B108" s="108"/>
      <c r="F108" s="11"/>
      <c r="G108" s="11"/>
    </row>
    <row r="109" spans="1:7" ht="15">
      <c r="A109" s="42"/>
      <c r="B109" s="99"/>
      <c r="F109" s="11"/>
      <c r="G109" s="11"/>
    </row>
    <row r="110" spans="1:7" ht="15">
      <c r="A110" s="42"/>
      <c r="B110" s="99"/>
      <c r="F110" s="11"/>
      <c r="G110" s="11"/>
    </row>
    <row r="111" spans="1:7" ht="15">
      <c r="A111" s="42"/>
      <c r="F111" s="11"/>
      <c r="G111" s="11"/>
    </row>
    <row r="112" spans="1:7" ht="15.75">
      <c r="A112" s="130" t="s">
        <v>146</v>
      </c>
      <c r="B112" s="130"/>
      <c r="C112" s="96"/>
      <c r="F112" s="11"/>
      <c r="G112" s="11"/>
    </row>
    <row r="113" spans="1:7" ht="15">
      <c r="A113" s="42"/>
      <c r="F113" s="11"/>
      <c r="G113" s="11"/>
    </row>
    <row r="114" spans="1:7" ht="15.75">
      <c r="A114" s="130" t="s">
        <v>266</v>
      </c>
      <c r="B114" s="130"/>
      <c r="C114" s="96"/>
      <c r="F114" s="11"/>
      <c r="G114" s="11"/>
    </row>
    <row r="115" spans="1:7" ht="15">
      <c r="A115" s="42"/>
      <c r="F115" s="11"/>
      <c r="G115" s="11"/>
    </row>
    <row r="116" ht="12.75"/>
    <row r="117" spans="1:7" ht="31.5">
      <c r="A117" s="88" t="s">
        <v>143</v>
      </c>
      <c r="B117" s="107"/>
      <c r="F117" s="11"/>
      <c r="G117" s="11"/>
    </row>
    <row r="118" ht="12.75">
      <c r="Z118" s="11" t="s">
        <v>147</v>
      </c>
    </row>
    <row r="119" spans="2:26" ht="24.75" customHeight="1">
      <c r="B119" s="55"/>
      <c r="C119" s="31"/>
      <c r="D119" s="40"/>
      <c r="E119" s="40"/>
      <c r="F119" s="40"/>
      <c r="G119" s="1" t="s">
        <v>42</v>
      </c>
      <c r="H119" s="108"/>
      <c r="I119" s="16"/>
      <c r="Z119" s="11" t="s">
        <v>148</v>
      </c>
    </row>
    <row r="120" spans="1:26" ht="24.75" customHeight="1">
      <c r="A120" s="55"/>
      <c r="B120" s="55"/>
      <c r="C120" s="56"/>
      <c r="D120" s="47"/>
      <c r="E120" s="47"/>
      <c r="F120" s="47"/>
      <c r="G120" s="1" t="s">
        <v>43</v>
      </c>
      <c r="H120" s="109"/>
      <c r="I120" s="27"/>
      <c r="Z120" s="11" t="s">
        <v>151</v>
      </c>
    </row>
    <row r="121" spans="1:26" ht="24.75" customHeight="1">
      <c r="A121" s="55"/>
      <c r="B121" s="55"/>
      <c r="C121" s="56"/>
      <c r="D121" s="47"/>
      <c r="E121" s="47"/>
      <c r="F121" s="47"/>
      <c r="G121" s="31"/>
      <c r="H121" s="31"/>
      <c r="I121" s="28"/>
      <c r="Z121" s="11" t="s">
        <v>149</v>
      </c>
    </row>
    <row r="122" spans="1:26" ht="38.25" customHeight="1">
      <c r="A122" s="55"/>
      <c r="B122" s="55"/>
      <c r="C122" s="56"/>
      <c r="D122" s="47"/>
      <c r="E122" s="47"/>
      <c r="F122" s="47"/>
      <c r="G122" s="113" t="s">
        <v>129</v>
      </c>
      <c r="H122" s="113"/>
      <c r="I122" s="113"/>
      <c r="Z122" s="11" t="s">
        <v>150</v>
      </c>
    </row>
    <row r="123" spans="1:9" ht="24.75" customHeight="1">
      <c r="A123" s="55"/>
      <c r="B123" s="55"/>
      <c r="C123" s="56"/>
      <c r="D123" s="47"/>
      <c r="E123" s="47"/>
      <c r="F123" s="47"/>
      <c r="G123" s="31"/>
      <c r="H123" s="127"/>
      <c r="I123" s="27"/>
    </row>
    <row r="124" spans="1:9" ht="24.75" customHeight="1">
      <c r="A124" s="55"/>
      <c r="B124" s="55"/>
      <c r="C124" s="56"/>
      <c r="D124" s="47"/>
      <c r="E124" s="47"/>
      <c r="F124" s="47"/>
      <c r="G124" s="36"/>
      <c r="H124" s="128"/>
      <c r="I124" s="27"/>
    </row>
    <row r="125" spans="1:9" ht="24.75" customHeight="1">
      <c r="A125" s="55"/>
      <c r="B125" s="55"/>
      <c r="C125" s="56"/>
      <c r="D125" s="47"/>
      <c r="E125" s="47"/>
      <c r="F125" s="47"/>
      <c r="G125" s="11"/>
      <c r="H125" s="129"/>
      <c r="I125" s="29"/>
    </row>
    <row r="126" ht="12.75">
      <c r="A126" s="55"/>
    </row>
  </sheetData>
  <sheetProtection password="CD69" sheet="1"/>
  <mergeCells count="45">
    <mergeCell ref="H123:H125"/>
    <mergeCell ref="H30:H31"/>
    <mergeCell ref="A30:A31"/>
    <mergeCell ref="B30:B31"/>
    <mergeCell ref="C30:C31"/>
    <mergeCell ref="A61:I61"/>
    <mergeCell ref="I30:I31"/>
    <mergeCell ref="A52:C52"/>
    <mergeCell ref="A107:B107"/>
    <mergeCell ref="A112:B112"/>
    <mergeCell ref="A5:B7"/>
    <mergeCell ref="I39:I40"/>
    <mergeCell ref="I46:I47"/>
    <mergeCell ref="G39:G43"/>
    <mergeCell ref="G46:G47"/>
    <mergeCell ref="A20:B20"/>
    <mergeCell ref="H11:I11"/>
    <mergeCell ref="G30:G31"/>
    <mergeCell ref="C8:H8"/>
    <mergeCell ref="H14:I14"/>
    <mergeCell ref="A114:B114"/>
    <mergeCell ref="F30:F31"/>
    <mergeCell ref="A95:B95"/>
    <mergeCell ref="A99:B99"/>
    <mergeCell ref="A101:B101"/>
    <mergeCell ref="A63:G63"/>
    <mergeCell ref="A23:B23"/>
    <mergeCell ref="A24:B24"/>
    <mergeCell ref="C22:E22"/>
    <mergeCell ref="F22:H22"/>
    <mergeCell ref="B53:B55"/>
    <mergeCell ref="A25:B25"/>
    <mergeCell ref="A26:B26"/>
    <mergeCell ref="C23:E23"/>
    <mergeCell ref="C24:E24"/>
    <mergeCell ref="C20:E20"/>
    <mergeCell ref="G122:I122"/>
    <mergeCell ref="A12:C12"/>
    <mergeCell ref="C25:E25"/>
    <mergeCell ref="C26:E26"/>
    <mergeCell ref="F23:H23"/>
    <mergeCell ref="F24:H24"/>
    <mergeCell ref="F25:H25"/>
    <mergeCell ref="F26:H26"/>
    <mergeCell ref="A22:B22"/>
  </mergeCells>
  <conditionalFormatting sqref="H11:I11">
    <cfRule type="containsText" priority="1" dxfId="0" operator="containsText" stopIfTrue="1" text=" Cliquer sur cette zone et selectionner votre n° de dossier Sias">
      <formula>NOT(ISERROR(SEARCH(" Cliquer sur cette zone et selectionner votre n° de dossier Sias",H11)))</formula>
    </cfRule>
    <cfRule type="containsText" priority="2" dxfId="0" operator="containsText" stopIfTrue="1" text="Merci de selectionner votre n° de dossier Sias">
      <formula>NOT(ISERROR(SEARCH("Merci de selectionner votre n° de dossier Sias",H11)))</formula>
    </cfRule>
  </conditionalFormatting>
  <dataValidations count="2">
    <dataValidation type="list" showInputMessage="1" showErrorMessage="1" promptTitle="Numéro de dossier SIAS" prompt="Veuillez sélectionner l'élément de la liste déroulante qui correspond au numéro de dossier qui vous a été transmis." errorTitle="Erreur de saisie" error="Le numéro de dossier SIAS que vous avez saisi est inconnu.&#10;Veuillez choisir dans la lsite déroulante lélément qui correspond au numéro de dossier qui vous a été transmis." sqref="H11:I11">
      <formula1>NUMDOSSIER</formula1>
    </dataValidation>
    <dataValidation type="list" allowBlank="1" showInputMessage="1" showErrorMessage="1" sqref="B117">
      <formula1>$Z$118:$Z$123</formula1>
    </dataValidation>
  </dataValidations>
  <hyperlinks>
    <hyperlink ref="B16" r:id="rId1" display=" gestion.actionsociale@caftours.cnafmail.fr"/>
  </hyperlinks>
  <printOptions horizontalCentered="1" verticalCentered="1"/>
  <pageMargins left="0.1968503937007874" right="0.1968503937007874" top="0.3937007874015748" bottom="0.3937007874015748" header="0.31496062992125984" footer="0.31496062992125984"/>
  <pageSetup fitToHeight="2" horizontalDpi="600" verticalDpi="600" orientation="portrait" paperSize="9" scale="48" r:id="rId5"/>
  <headerFooter alignWithMargins="0">
    <oddFooter>&amp;L&amp;A&amp;R&amp;P/&amp;N</oddFooter>
  </headerFooter>
  <rowBreaks count="2" manualBreakCount="2">
    <brk id="59" max="255" man="1"/>
    <brk id="96" max="8" man="1"/>
  </rowBreaks>
  <drawing r:id="rId4"/>
  <legacyDrawing r:id="rId3"/>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41"/>
  <sheetViews>
    <sheetView showGridLines="0" zoomScalePageLayoutView="0" workbookViewId="0" topLeftCell="A1">
      <pane ySplit="1" topLeftCell="A17" activePane="bottomLeft" state="frozen"/>
      <selection pane="topLeft" activeCell="A1" sqref="A1"/>
      <selection pane="bottomLeft" activeCell="A41" sqref="A41"/>
    </sheetView>
  </sheetViews>
  <sheetFormatPr defaultColWidth="9.140625" defaultRowHeight="12.75"/>
  <cols>
    <col min="1" max="1" width="10.8515625" style="6" bestFit="1" customWidth="1"/>
    <col min="2" max="2" width="17.421875" style="6" bestFit="1" customWidth="1"/>
    <col min="3" max="3" width="70.8515625" style="6" bestFit="1" customWidth="1"/>
    <col min="4" max="4" width="15.421875" style="6" bestFit="1" customWidth="1"/>
    <col min="5" max="5" width="30.8515625" style="6" bestFit="1" customWidth="1"/>
    <col min="6" max="6" width="37.00390625" style="6" bestFit="1" customWidth="1"/>
    <col min="7" max="7" width="19.140625" style="6" bestFit="1" customWidth="1"/>
    <col min="8" max="8" width="30.00390625" style="6" bestFit="1" customWidth="1"/>
    <col min="9" max="16384" width="9.140625" style="6" customWidth="1"/>
  </cols>
  <sheetData>
    <row r="1" spans="1:8" ht="38.25">
      <c r="A1" s="3" t="s">
        <v>44</v>
      </c>
      <c r="B1" s="4" t="s">
        <v>45</v>
      </c>
      <c r="C1" s="3" t="s">
        <v>46</v>
      </c>
      <c r="D1" s="5" t="s">
        <v>47</v>
      </c>
      <c r="E1" s="3" t="s">
        <v>48</v>
      </c>
      <c r="F1" s="3" t="s">
        <v>49</v>
      </c>
      <c r="G1" s="3" t="s">
        <v>50</v>
      </c>
      <c r="H1" s="3" t="s">
        <v>51</v>
      </c>
    </row>
    <row r="2" spans="1:8" s="10" customFormat="1" ht="102">
      <c r="A2" s="7" t="s">
        <v>270</v>
      </c>
      <c r="B2" s="8"/>
      <c r="C2" s="7"/>
      <c r="D2" s="9"/>
      <c r="E2" s="7"/>
      <c r="F2" s="7"/>
      <c r="G2" s="7"/>
      <c r="H2" s="7"/>
    </row>
    <row r="3" spans="1:8" ht="13.5" customHeight="1">
      <c r="A3" s="101" t="s">
        <v>155</v>
      </c>
      <c r="B3" s="102"/>
      <c r="C3" s="103" t="s">
        <v>156</v>
      </c>
      <c r="D3" s="103"/>
      <c r="E3" s="103" t="s">
        <v>78</v>
      </c>
      <c r="F3" s="103" t="s">
        <v>106</v>
      </c>
      <c r="G3" s="104" t="s">
        <v>157</v>
      </c>
      <c r="H3" s="104" t="s">
        <v>62</v>
      </c>
    </row>
    <row r="4" spans="1:8" ht="12.75">
      <c r="A4" s="101" t="s">
        <v>158</v>
      </c>
      <c r="B4" s="102"/>
      <c r="C4" s="103" t="s">
        <v>159</v>
      </c>
      <c r="D4" s="103"/>
      <c r="E4" s="103" t="s">
        <v>79</v>
      </c>
      <c r="F4" s="103" t="s">
        <v>106</v>
      </c>
      <c r="G4" s="104" t="s">
        <v>160</v>
      </c>
      <c r="H4" s="104" t="s">
        <v>54</v>
      </c>
    </row>
    <row r="5" spans="1:8" ht="12.75">
      <c r="A5" s="101" t="s">
        <v>161</v>
      </c>
      <c r="B5" s="102"/>
      <c r="C5" s="103" t="s">
        <v>162</v>
      </c>
      <c r="D5" s="103"/>
      <c r="E5" s="103" t="s">
        <v>80</v>
      </c>
      <c r="F5" s="103" t="s">
        <v>106</v>
      </c>
      <c r="G5" s="104" t="s">
        <v>163</v>
      </c>
      <c r="H5" s="104" t="s">
        <v>53</v>
      </c>
    </row>
    <row r="6" spans="1:8" ht="12.75">
      <c r="A6" s="101" t="s">
        <v>164</v>
      </c>
      <c r="B6" s="102"/>
      <c r="C6" s="103" t="s">
        <v>165</v>
      </c>
      <c r="D6" s="103"/>
      <c r="E6" s="103" t="s">
        <v>81</v>
      </c>
      <c r="F6" s="103" t="s">
        <v>106</v>
      </c>
      <c r="G6" s="104" t="s">
        <v>163</v>
      </c>
      <c r="H6" s="104" t="s">
        <v>58</v>
      </c>
    </row>
    <row r="7" spans="1:8" ht="12.75">
      <c r="A7" s="101" t="s">
        <v>166</v>
      </c>
      <c r="B7" s="102"/>
      <c r="C7" s="103" t="s">
        <v>159</v>
      </c>
      <c r="D7" s="103"/>
      <c r="E7" s="103" t="s">
        <v>82</v>
      </c>
      <c r="F7" s="103" t="s">
        <v>106</v>
      </c>
      <c r="G7" s="104" t="s">
        <v>167</v>
      </c>
      <c r="H7" s="104" t="s">
        <v>54</v>
      </c>
    </row>
    <row r="8" spans="1:8" ht="12.75">
      <c r="A8" s="101" t="s">
        <v>171</v>
      </c>
      <c r="B8" s="102"/>
      <c r="C8" s="103" t="s">
        <v>172</v>
      </c>
      <c r="D8" s="103"/>
      <c r="E8" s="103" t="s">
        <v>83</v>
      </c>
      <c r="F8" s="103" t="s">
        <v>106</v>
      </c>
      <c r="G8" s="104" t="s">
        <v>173</v>
      </c>
      <c r="H8" s="104" t="s">
        <v>61</v>
      </c>
    </row>
    <row r="9" spans="1:8" ht="12.75">
      <c r="A9" s="101" t="s">
        <v>174</v>
      </c>
      <c r="B9" s="102"/>
      <c r="C9" s="103" t="s">
        <v>175</v>
      </c>
      <c r="D9" s="103"/>
      <c r="E9" s="103" t="s">
        <v>84</v>
      </c>
      <c r="F9" s="103" t="s">
        <v>106</v>
      </c>
      <c r="G9" s="104" t="s">
        <v>176</v>
      </c>
      <c r="H9" s="104" t="s">
        <v>65</v>
      </c>
    </row>
    <row r="10" spans="1:8" ht="12.75">
      <c r="A10" s="101" t="s">
        <v>177</v>
      </c>
      <c r="B10" s="102"/>
      <c r="C10" s="103" t="s">
        <v>178</v>
      </c>
      <c r="D10" s="103"/>
      <c r="E10" s="103" t="s">
        <v>85</v>
      </c>
      <c r="F10" s="103" t="s">
        <v>106</v>
      </c>
      <c r="G10" s="104" t="s">
        <v>179</v>
      </c>
      <c r="H10" s="104" t="s">
        <v>56</v>
      </c>
    </row>
    <row r="11" spans="1:8" ht="12.75">
      <c r="A11" s="101" t="s">
        <v>180</v>
      </c>
      <c r="B11" s="102"/>
      <c r="C11" s="103" t="s">
        <v>181</v>
      </c>
      <c r="D11" s="103"/>
      <c r="E11" s="103" t="s">
        <v>182</v>
      </c>
      <c r="F11" s="103" t="s">
        <v>106</v>
      </c>
      <c r="G11" s="104" t="s">
        <v>183</v>
      </c>
      <c r="H11" s="104" t="s">
        <v>68</v>
      </c>
    </row>
    <row r="12" spans="1:8" ht="12.75">
      <c r="A12" s="101" t="s">
        <v>184</v>
      </c>
      <c r="B12" s="102"/>
      <c r="C12" s="103" t="s">
        <v>185</v>
      </c>
      <c r="D12" s="103"/>
      <c r="E12" s="103" t="s">
        <v>86</v>
      </c>
      <c r="F12" s="103" t="s">
        <v>106</v>
      </c>
      <c r="G12" s="104" t="s">
        <v>186</v>
      </c>
      <c r="H12" s="104" t="s">
        <v>59</v>
      </c>
    </row>
    <row r="13" spans="1:8" ht="12.75">
      <c r="A13" s="101" t="s">
        <v>187</v>
      </c>
      <c r="B13" s="102"/>
      <c r="C13" s="103" t="s">
        <v>159</v>
      </c>
      <c r="D13" s="103"/>
      <c r="E13" s="103" t="s">
        <v>87</v>
      </c>
      <c r="F13" s="103" t="s">
        <v>106</v>
      </c>
      <c r="G13" s="104" t="s">
        <v>188</v>
      </c>
      <c r="H13" s="104" t="s">
        <v>54</v>
      </c>
    </row>
    <row r="14" spans="1:8" ht="12.75">
      <c r="A14" s="101" t="s">
        <v>189</v>
      </c>
      <c r="B14" s="102"/>
      <c r="C14" s="103" t="s">
        <v>190</v>
      </c>
      <c r="D14" s="103"/>
      <c r="E14" s="103" t="s">
        <v>88</v>
      </c>
      <c r="F14" s="103" t="s">
        <v>106</v>
      </c>
      <c r="G14" s="104" t="s">
        <v>191</v>
      </c>
      <c r="H14" s="104" t="s">
        <v>57</v>
      </c>
    </row>
    <row r="15" spans="1:8" ht="12.75">
      <c r="A15" s="101" t="s">
        <v>192</v>
      </c>
      <c r="B15" s="102"/>
      <c r="C15" s="103" t="s">
        <v>175</v>
      </c>
      <c r="D15" s="103"/>
      <c r="E15" s="103" t="s">
        <v>89</v>
      </c>
      <c r="F15" s="103" t="s">
        <v>106</v>
      </c>
      <c r="G15" s="104" t="s">
        <v>176</v>
      </c>
      <c r="H15" s="104" t="s">
        <v>65</v>
      </c>
    </row>
    <row r="16" spans="1:8" ht="12.75">
      <c r="A16" s="101" t="s">
        <v>193</v>
      </c>
      <c r="B16" s="102"/>
      <c r="C16" s="103" t="s">
        <v>194</v>
      </c>
      <c r="D16" s="103"/>
      <c r="E16" s="103" t="s">
        <v>195</v>
      </c>
      <c r="F16" s="103" t="s">
        <v>106</v>
      </c>
      <c r="G16" s="104" t="s">
        <v>183</v>
      </c>
      <c r="H16" s="104" t="s">
        <v>68</v>
      </c>
    </row>
    <row r="17" spans="1:8" ht="12.75">
      <c r="A17" s="101" t="s">
        <v>196</v>
      </c>
      <c r="B17" s="102"/>
      <c r="C17" s="103" t="s">
        <v>197</v>
      </c>
      <c r="D17" s="103"/>
      <c r="E17" s="103" t="s">
        <v>90</v>
      </c>
      <c r="F17" s="103" t="s">
        <v>106</v>
      </c>
      <c r="G17" s="104" t="s">
        <v>198</v>
      </c>
      <c r="H17" s="104" t="s">
        <v>52</v>
      </c>
    </row>
    <row r="18" spans="1:8" ht="12.75">
      <c r="A18" s="101" t="s">
        <v>199</v>
      </c>
      <c r="B18" s="105"/>
      <c r="C18" s="106" t="s">
        <v>200</v>
      </c>
      <c r="D18" s="106"/>
      <c r="E18" s="106" t="s">
        <v>201</v>
      </c>
      <c r="F18" s="106" t="s">
        <v>106</v>
      </c>
      <c r="G18" s="104" t="s">
        <v>154</v>
      </c>
      <c r="H18" s="104" t="s">
        <v>67</v>
      </c>
    </row>
    <row r="19" spans="1:8" ht="12.75">
      <c r="A19" s="101" t="s">
        <v>202</v>
      </c>
      <c r="B19" s="102"/>
      <c r="C19" s="103" t="s">
        <v>203</v>
      </c>
      <c r="D19" s="103"/>
      <c r="E19" s="103" t="s">
        <v>93</v>
      </c>
      <c r="F19" s="103" t="s">
        <v>106</v>
      </c>
      <c r="G19" s="104" t="s">
        <v>204</v>
      </c>
      <c r="H19" s="104" t="s">
        <v>69</v>
      </c>
    </row>
    <row r="20" spans="1:8" ht="12.75">
      <c r="A20" s="101" t="s">
        <v>205</v>
      </c>
      <c r="B20" s="105"/>
      <c r="C20" s="106" t="s">
        <v>200</v>
      </c>
      <c r="D20" s="106"/>
      <c r="E20" s="106" t="s">
        <v>136</v>
      </c>
      <c r="F20" s="106" t="s">
        <v>106</v>
      </c>
      <c r="G20" s="104" t="s">
        <v>154</v>
      </c>
      <c r="H20" s="104" t="s">
        <v>67</v>
      </c>
    </row>
    <row r="21" spans="1:8" ht="12.75">
      <c r="A21" s="101" t="s">
        <v>206</v>
      </c>
      <c r="B21" s="102"/>
      <c r="C21" s="103" t="s">
        <v>207</v>
      </c>
      <c r="D21" s="103"/>
      <c r="E21" s="103" t="s">
        <v>208</v>
      </c>
      <c r="F21" s="103" t="s">
        <v>106</v>
      </c>
      <c r="G21" s="104" t="s">
        <v>209</v>
      </c>
      <c r="H21" s="104" t="s">
        <v>74</v>
      </c>
    </row>
    <row r="22" spans="1:8" ht="12.75">
      <c r="A22" s="101" t="s">
        <v>210</v>
      </c>
      <c r="B22" s="102"/>
      <c r="C22" s="103" t="s">
        <v>211</v>
      </c>
      <c r="D22" s="103"/>
      <c r="E22" s="103" t="s">
        <v>94</v>
      </c>
      <c r="F22" s="103" t="s">
        <v>106</v>
      </c>
      <c r="G22" s="104" t="s">
        <v>212</v>
      </c>
      <c r="H22" s="104" t="s">
        <v>73</v>
      </c>
    </row>
    <row r="23" spans="1:8" ht="12.75">
      <c r="A23" s="101" t="s">
        <v>213</v>
      </c>
      <c r="B23" s="102"/>
      <c r="C23" s="103" t="s">
        <v>211</v>
      </c>
      <c r="D23" s="103"/>
      <c r="E23" s="103" t="s">
        <v>95</v>
      </c>
      <c r="F23" s="103" t="s">
        <v>106</v>
      </c>
      <c r="G23" s="104" t="s">
        <v>214</v>
      </c>
      <c r="H23" s="104" t="s">
        <v>107</v>
      </c>
    </row>
    <row r="24" spans="1:8" ht="12.75">
      <c r="A24" s="101" t="s">
        <v>215</v>
      </c>
      <c r="B24" s="105"/>
      <c r="C24" s="106" t="s">
        <v>216</v>
      </c>
      <c r="D24" s="106"/>
      <c r="E24" s="106" t="s">
        <v>96</v>
      </c>
      <c r="F24" s="106" t="s">
        <v>106</v>
      </c>
      <c r="G24" s="104" t="s">
        <v>217</v>
      </c>
      <c r="H24" s="104" t="s">
        <v>71</v>
      </c>
    </row>
    <row r="25" spans="1:8" ht="12.75">
      <c r="A25" s="101" t="s">
        <v>218</v>
      </c>
      <c r="B25" s="102"/>
      <c r="C25" s="103" t="s">
        <v>169</v>
      </c>
      <c r="D25" s="103"/>
      <c r="E25" s="103" t="s">
        <v>97</v>
      </c>
      <c r="F25" s="103" t="s">
        <v>106</v>
      </c>
      <c r="G25" s="104" t="s">
        <v>170</v>
      </c>
      <c r="H25" s="104" t="s">
        <v>60</v>
      </c>
    </row>
    <row r="26" spans="1:8" ht="12.75">
      <c r="A26" s="101" t="s">
        <v>219</v>
      </c>
      <c r="B26" s="102"/>
      <c r="C26" s="103" t="s">
        <v>220</v>
      </c>
      <c r="D26" s="103"/>
      <c r="E26" s="103" t="s">
        <v>98</v>
      </c>
      <c r="F26" s="103" t="s">
        <v>106</v>
      </c>
      <c r="G26" s="104" t="s">
        <v>221</v>
      </c>
      <c r="H26" s="104" t="s">
        <v>64</v>
      </c>
    </row>
    <row r="27" spans="1:8" ht="12.75">
      <c r="A27" s="101" t="s">
        <v>222</v>
      </c>
      <c r="B27" s="105"/>
      <c r="C27" s="106" t="s">
        <v>223</v>
      </c>
      <c r="D27" s="106"/>
      <c r="E27" s="106" t="s">
        <v>99</v>
      </c>
      <c r="F27" s="106" t="s">
        <v>106</v>
      </c>
      <c r="G27" s="104" t="s">
        <v>224</v>
      </c>
      <c r="H27" s="104" t="s">
        <v>72</v>
      </c>
    </row>
    <row r="28" spans="1:8" ht="12.75">
      <c r="A28" s="101" t="s">
        <v>225</v>
      </c>
      <c r="B28" s="102"/>
      <c r="C28" s="103" t="s">
        <v>159</v>
      </c>
      <c r="D28" s="103"/>
      <c r="E28" s="103" t="s">
        <v>100</v>
      </c>
      <c r="F28" s="103" t="s">
        <v>106</v>
      </c>
      <c r="G28" s="104" t="s">
        <v>160</v>
      </c>
      <c r="H28" s="104" t="s">
        <v>54</v>
      </c>
    </row>
    <row r="29" spans="1:8" ht="12.75">
      <c r="A29" s="101" t="s">
        <v>226</v>
      </c>
      <c r="B29" s="102"/>
      <c r="C29" s="103" t="s">
        <v>227</v>
      </c>
      <c r="D29" s="103"/>
      <c r="E29" s="103" t="s">
        <v>101</v>
      </c>
      <c r="F29" s="103" t="s">
        <v>106</v>
      </c>
      <c r="G29" s="104" t="s">
        <v>228</v>
      </c>
      <c r="H29" s="104" t="s">
        <v>229</v>
      </c>
    </row>
    <row r="30" spans="1:8" ht="12.75">
      <c r="A30" s="101" t="s">
        <v>230</v>
      </c>
      <c r="B30" s="102"/>
      <c r="C30" s="103" t="s">
        <v>231</v>
      </c>
      <c r="D30" s="103"/>
      <c r="E30" s="103" t="s">
        <v>102</v>
      </c>
      <c r="F30" s="103" t="s">
        <v>106</v>
      </c>
      <c r="G30" s="104" t="s">
        <v>232</v>
      </c>
      <c r="H30" s="104" t="s">
        <v>108</v>
      </c>
    </row>
    <row r="31" spans="1:8" ht="12.75">
      <c r="A31" s="101" t="s">
        <v>233</v>
      </c>
      <c r="B31" s="102"/>
      <c r="C31" s="103" t="s">
        <v>234</v>
      </c>
      <c r="D31" s="103"/>
      <c r="E31" s="103" t="s">
        <v>103</v>
      </c>
      <c r="F31" s="103" t="s">
        <v>106</v>
      </c>
      <c r="G31" s="104" t="s">
        <v>235</v>
      </c>
      <c r="H31" s="104" t="s">
        <v>236</v>
      </c>
    </row>
    <row r="32" spans="1:8" ht="12.75">
      <c r="A32" s="101" t="s">
        <v>237</v>
      </c>
      <c r="B32" s="102"/>
      <c r="C32" s="103" t="s">
        <v>238</v>
      </c>
      <c r="D32" s="103"/>
      <c r="E32" s="103" t="s">
        <v>104</v>
      </c>
      <c r="F32" s="103" t="s">
        <v>106</v>
      </c>
      <c r="G32" s="104" t="s">
        <v>239</v>
      </c>
      <c r="H32" s="104" t="s">
        <v>55</v>
      </c>
    </row>
    <row r="33" spans="1:8" ht="12.75">
      <c r="A33" s="101" t="s">
        <v>240</v>
      </c>
      <c r="B33" s="102"/>
      <c r="C33" s="103" t="s">
        <v>241</v>
      </c>
      <c r="D33" s="103"/>
      <c r="E33" s="103" t="s">
        <v>105</v>
      </c>
      <c r="F33" s="103" t="s">
        <v>106</v>
      </c>
      <c r="G33" s="104" t="s">
        <v>242</v>
      </c>
      <c r="H33" s="104" t="s">
        <v>109</v>
      </c>
    </row>
    <row r="34" spans="1:8" ht="12.75">
      <c r="A34" s="101" t="s">
        <v>243</v>
      </c>
      <c r="B34" s="102"/>
      <c r="C34" s="103" t="s">
        <v>244</v>
      </c>
      <c r="D34" s="103"/>
      <c r="E34" s="103" t="s">
        <v>245</v>
      </c>
      <c r="F34" s="103" t="s">
        <v>106</v>
      </c>
      <c r="G34" s="104" t="s">
        <v>246</v>
      </c>
      <c r="H34" s="104" t="s">
        <v>137</v>
      </c>
    </row>
    <row r="35" spans="1:8" ht="12.75">
      <c r="A35" s="101" t="s">
        <v>247</v>
      </c>
      <c r="B35" s="102"/>
      <c r="C35" s="103" t="s">
        <v>194</v>
      </c>
      <c r="D35" s="103"/>
      <c r="E35" s="103" t="s">
        <v>248</v>
      </c>
      <c r="F35" s="103" t="s">
        <v>106</v>
      </c>
      <c r="G35" s="104" t="s">
        <v>183</v>
      </c>
      <c r="H35" s="104" t="s">
        <v>68</v>
      </c>
    </row>
    <row r="36" spans="1:8" ht="12.75">
      <c r="A36" s="101" t="s">
        <v>249</v>
      </c>
      <c r="B36" s="102"/>
      <c r="C36" s="103" t="s">
        <v>250</v>
      </c>
      <c r="D36" s="103"/>
      <c r="E36" s="103" t="s">
        <v>251</v>
      </c>
      <c r="F36" s="103" t="s">
        <v>106</v>
      </c>
      <c r="G36" s="104" t="s">
        <v>252</v>
      </c>
      <c r="H36" s="104" t="s">
        <v>66</v>
      </c>
    </row>
    <row r="37" spans="1:8" ht="12.75">
      <c r="A37" s="101" t="s">
        <v>256</v>
      </c>
      <c r="B37" s="102"/>
      <c r="C37" s="103" t="s">
        <v>257</v>
      </c>
      <c r="D37" s="103"/>
      <c r="E37" s="103" t="s">
        <v>91</v>
      </c>
      <c r="F37" s="103" t="s">
        <v>106</v>
      </c>
      <c r="G37" s="104" t="s">
        <v>258</v>
      </c>
      <c r="H37" s="104" t="s">
        <v>63</v>
      </c>
    </row>
    <row r="38" spans="1:8" ht="12.75">
      <c r="A38" s="101" t="s">
        <v>259</v>
      </c>
      <c r="B38" s="102"/>
      <c r="C38" s="103" t="s">
        <v>257</v>
      </c>
      <c r="D38" s="103"/>
      <c r="E38" s="103" t="s">
        <v>92</v>
      </c>
      <c r="F38" s="103" t="s">
        <v>106</v>
      </c>
      <c r="G38" s="104" t="s">
        <v>258</v>
      </c>
      <c r="H38" s="104" t="s">
        <v>63</v>
      </c>
    </row>
    <row r="39" spans="1:8" ht="12.75">
      <c r="A39" s="101" t="s">
        <v>260</v>
      </c>
      <c r="B39" s="102"/>
      <c r="C39" s="103" t="s">
        <v>138</v>
      </c>
      <c r="D39" s="103"/>
      <c r="E39" s="103" t="s">
        <v>253</v>
      </c>
      <c r="F39" s="103" t="s">
        <v>106</v>
      </c>
      <c r="G39" s="104" t="s">
        <v>254</v>
      </c>
      <c r="H39" s="104" t="s">
        <v>255</v>
      </c>
    </row>
    <row r="40" spans="1:8" ht="12.75">
      <c r="A40" s="101" t="s">
        <v>261</v>
      </c>
      <c r="B40" s="102"/>
      <c r="C40" s="103" t="s">
        <v>262</v>
      </c>
      <c r="D40" s="103"/>
      <c r="E40" s="103" t="s">
        <v>263</v>
      </c>
      <c r="F40" s="103" t="s">
        <v>106</v>
      </c>
      <c r="G40" s="104" t="s">
        <v>264</v>
      </c>
      <c r="H40" s="104" t="s">
        <v>265</v>
      </c>
    </row>
    <row r="41" spans="1:8" ht="12.75">
      <c r="A41" s="101">
        <v>201700185</v>
      </c>
      <c r="B41" s="102"/>
      <c r="C41" s="103" t="s">
        <v>276</v>
      </c>
      <c r="D41" s="103"/>
      <c r="E41" s="103" t="s">
        <v>277</v>
      </c>
      <c r="F41" s="103" t="s">
        <v>106</v>
      </c>
      <c r="G41" s="104" t="s">
        <v>168</v>
      </c>
      <c r="H41" s="104" t="s">
        <v>70</v>
      </c>
    </row>
  </sheetData>
  <sheetProtection password="CD69" sheet="1"/>
  <printOptions/>
  <pageMargins left="0.7874015748031497" right="0.7874015748031497" top="0.984251968503937" bottom="0.984251968503937" header="0.5118110236220472" footer="0.5118110236220472"/>
  <pageSetup fitToHeight="0" fitToWidth="1" horizontalDpi="600" verticalDpi="600" orientation="landscape" paperSize="8" scale="82"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u1014861</dc:creator>
  <cp:keywords/>
  <dc:description/>
  <cp:lastModifiedBy>Carine DALUS 371</cp:lastModifiedBy>
  <cp:lastPrinted>2016-12-30T07:48:13Z</cp:lastPrinted>
  <dcterms:created xsi:type="dcterms:W3CDTF">2009-10-28T10:02:34Z</dcterms:created>
  <dcterms:modified xsi:type="dcterms:W3CDTF">2018-01-08T08:03:52Z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