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Y:\Pilotage A. Sociale\09. Modèles docs-Plans\Action Sociale\Campagne PS\PS 2018-2019\1. Formulaires\RAM\"/>
    </mc:Choice>
  </mc:AlternateContent>
  <xr:revisionPtr revIDLastSave="0" documentId="10_ncr:100000_{BF48C401-851D-4900-B34B-8F23CCD8A685}" xr6:coauthVersionLast="31" xr6:coauthVersionMax="31" xr10:uidLastSave="{00000000-0000-0000-0000-000000000000}"/>
  <bookViews>
    <workbookView xWindow="8085" yWindow="-165" windowWidth="19320" windowHeight="12000" xr2:uid="{00000000-000D-0000-FFFF-FFFF00000000}"/>
  </bookViews>
  <sheets>
    <sheet name="Budget Prév. 2019" sheetId="7" r:id="rId1"/>
    <sheet name="BASE GESTIONNAIRES RAM" sheetId="13" state="hidden" r:id="rId2"/>
  </sheets>
  <definedNames>
    <definedName name="_xlnm._FilterDatabase" localSheetId="1" hidden="1">'BASE GESTIONNAIRES RAM'!$A$1:$H$23</definedName>
    <definedName name="AFC_GEST_EQUIP" localSheetId="1">'BASE GESTIONNAIRES RAM'!$A$1:$H$39</definedName>
    <definedName name="_xlnm.Print_Titles" localSheetId="1">'BASE GESTIONNAIRES RAM'!$1:$1</definedName>
    <definedName name="NUMDOSSIER">'BASE GESTIONNAIRES RAM'!$A$2:$A$40</definedName>
    <definedName name="TABLEIDENTIF">'BASE GESTIONNAIRES RAM'!$A$2:$H$39</definedName>
    <definedName name="_xlnm.Print_Area" localSheetId="1">'BASE GESTIONNAIRES RAM'!$A$1:$H$39</definedName>
  </definedNames>
  <calcPr calcId="179017"/>
</workbook>
</file>

<file path=xl/calcChain.xml><?xml version="1.0" encoding="utf-8"?>
<calcChain xmlns="http://schemas.openxmlformats.org/spreadsheetml/2006/main">
  <c r="H12" i="7" l="1"/>
  <c r="H14" i="7"/>
  <c r="H13" i="7" l="1"/>
  <c r="H15" i="7"/>
  <c r="H16" i="7"/>
  <c r="C35" i="7"/>
  <c r="C38" i="7"/>
  <c r="I45" i="7"/>
  <c r="I50" i="7"/>
  <c r="I51" i="7" l="1"/>
  <c r="C39" i="7" s="1"/>
  <c r="C40" i="7" s="1"/>
  <c r="I52" i="7" l="1"/>
  <c r="I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C0762371</author>
  </authors>
  <commentList>
    <comment ref="B26"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7"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8"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31" authorId="0" shapeId="0" xr:uid="{00000000-0006-0000-0000-000004000000}">
      <text>
        <r>
          <rPr>
            <sz val="10"/>
            <color indexed="10"/>
            <rFont val="Arial"/>
            <family val="2"/>
          </rPr>
          <t xml:space="preserve">Agios
Intérêts d’emprunts
</t>
        </r>
      </text>
    </comment>
    <comment ref="H34" authorId="1" shapeId="0" xr:uid="{00000000-0006-0000-0000-000005000000}">
      <text>
        <r>
          <rPr>
            <sz val="10"/>
            <color indexed="10"/>
            <rFont val="Arial"/>
            <family val="2"/>
          </rPr>
          <t>Indiquer le nom de la commune</t>
        </r>
      </text>
    </comment>
    <comment ref="H35" authorId="1" shapeId="0" xr:uid="{00000000-0006-0000-0000-000006000000}">
      <text>
        <r>
          <rPr>
            <sz val="10"/>
            <color indexed="10"/>
            <rFont val="Arial"/>
            <family val="2"/>
          </rPr>
          <t>Indiquer le nom de la commune</t>
        </r>
      </text>
    </comment>
    <comment ref="H36" authorId="1" shapeId="0" xr:uid="{00000000-0006-0000-0000-000007000000}">
      <text>
        <r>
          <rPr>
            <sz val="10"/>
            <color indexed="10"/>
            <rFont val="Arial"/>
            <family val="2"/>
          </rPr>
          <t>Indiquer le nom de la commune</t>
        </r>
      </text>
    </comment>
    <comment ref="B37" authorId="0" shapeId="0" xr:uid="{00000000-0006-0000-0000-000008000000}">
      <text>
        <r>
          <rPr>
            <sz val="10"/>
            <color indexed="10"/>
            <rFont val="Arial"/>
            <family val="2"/>
          </rPr>
          <t>Attestation charges supplétives</t>
        </r>
      </text>
    </comment>
    <comment ref="H37" authorId="1" shapeId="0" xr:uid="{00000000-0006-0000-0000-000009000000}">
      <text>
        <r>
          <rPr>
            <sz val="10"/>
            <color indexed="10"/>
            <rFont val="Arial"/>
            <family val="2"/>
          </rPr>
          <t>Indiquer le nom de la commune</t>
        </r>
      </text>
    </comment>
    <comment ref="H39" authorId="0" shapeId="0" xr:uid="{00000000-0006-0000-0000-00000A000000}">
      <text>
        <r>
          <rPr>
            <sz val="10"/>
            <color indexed="10"/>
            <rFont val="Arial"/>
            <family val="2"/>
          </rPr>
          <t>Ne concerne pas la PS compte 70623</t>
        </r>
      </text>
    </comment>
  </commentList>
</comments>
</file>

<file path=xl/sharedStrings.xml><?xml version="1.0" encoding="utf-8"?>
<sst xmlns="http://schemas.openxmlformats.org/spreadsheetml/2006/main" count="288" uniqueCount="223">
  <si>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</si>
  <si>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</si>
  <si>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</si>
  <si>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</si>
  <si>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</si>
  <si>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</si>
  <si>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</si>
  <si>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</si>
  <si>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</si>
  <si>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</si>
  <si>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</si>
  <si>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</si>
  <si>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</si>
  <si>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</si>
  <si>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</si>
  <si>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</si>
  <si>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</si>
  <si>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</si>
  <si>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</si>
  <si>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</si>
  <si>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</si>
  <si>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</si>
  <si>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</si>
  <si>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</si>
  <si>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</si>
  <si>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</si>
  <si>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</si>
  <si>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</si>
  <si>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</si>
  <si>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</si>
  <si>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</si>
  <si>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</si>
  <si>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</si>
  <si>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</si>
  <si>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</si>
  <si>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</si>
  <si>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</si>
  <si>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</si>
  <si>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</si>
  <si>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</si>
  <si>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</si>
  <si>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</si>
  <si>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</si>
  <si>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</si>
  <si>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</si>
  <si>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</si>
  <si>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</si>
  <si>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</si>
  <si>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</si>
  <si>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</si>
  <si>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</si>
  <si>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</si>
  <si>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CHAMBRAY LES TOURS</t>
  </si>
  <si>
    <t>VILLE AUX DAMES</t>
  </si>
  <si>
    <t>TOURS</t>
  </si>
  <si>
    <t>BALLAN MIRE</t>
  </si>
  <si>
    <t>SAINT CYR SUR LOIRE</t>
  </si>
  <si>
    <t>NOTRE DAME D'OE</t>
  </si>
  <si>
    <t>SAINT PIERRE DES CORPS</t>
  </si>
  <si>
    <t>SAINT AVERTIN</t>
  </si>
  <si>
    <t>BOURGUEIL</t>
  </si>
  <si>
    <t>FONDETTES</t>
  </si>
  <si>
    <t>JOUE LES TOURS</t>
  </si>
  <si>
    <t>SAINTE MAURE DE TOURAINE</t>
  </si>
  <si>
    <t>AMBOISE</t>
  </si>
  <si>
    <t>AVOINE</t>
  </si>
  <si>
    <t>MONTLOUIS SUR LOIRE</t>
  </si>
  <si>
    <t>LOCHES</t>
  </si>
  <si>
    <t>BLERE</t>
  </si>
  <si>
    <t>PARCAY MESLAY</t>
  </si>
  <si>
    <t>LANGEAIS</t>
  </si>
  <si>
    <t>AMBILLOU</t>
  </si>
  <si>
    <t>CHATEAU RENAULT</t>
  </si>
  <si>
    <t>Activité :</t>
  </si>
  <si>
    <t>Participations familiales - Autres activités</t>
  </si>
  <si>
    <t>Participations familiales - Activités principales</t>
  </si>
  <si>
    <t>R.A.M. Intercommunal Fondettes</t>
  </si>
  <si>
    <t>R.A.M. du Centre Est</t>
  </si>
  <si>
    <t>R.A.M. Caramel</t>
  </si>
  <si>
    <t>R.A.M. St Pierre des Corps</t>
  </si>
  <si>
    <t>R.A.M. Sud Ouest</t>
  </si>
  <si>
    <t>R.A.M du Pays De Bourgueil</t>
  </si>
  <si>
    <t>R.A.M. Val Amboise Nord</t>
  </si>
  <si>
    <t>R.A.M.de St Cyr sur Loire</t>
  </si>
  <si>
    <t>R.A.M. St Avertin</t>
  </si>
  <si>
    <t>R.A.M. Nord</t>
  </si>
  <si>
    <t>R.A.M. Amboise Sud</t>
  </si>
  <si>
    <t>R.A.M de Chambray les Tours</t>
  </si>
  <si>
    <t>R.A.M. 1 Maison de l'Enfance</t>
  </si>
  <si>
    <t>R.A.M. 2 Maison de l'Enfance</t>
  </si>
  <si>
    <t>R.A.M. Centre Socio Culturel</t>
  </si>
  <si>
    <t>R.A.M.de la Castelvalerie</t>
  </si>
  <si>
    <t>R.A.M. Gatines Choisilles</t>
  </si>
  <si>
    <t>R.A.M. du Vouvrillon</t>
  </si>
  <si>
    <t>R.A.M. Centre Ouest</t>
  </si>
  <si>
    <t>R.A.M de Montrésor</t>
  </si>
  <si>
    <t>R.A.M. Touraine du Sud</t>
  </si>
  <si>
    <t>R.A.M. de Ballan Miré</t>
  </si>
  <si>
    <t>R.A.M. du Grand Ligueillois</t>
  </si>
  <si>
    <t>Relais assistants maternels</t>
  </si>
  <si>
    <t>SAINT ANTOINE DU ROCHER</t>
  </si>
  <si>
    <t>MONTRESOR</t>
  </si>
  <si>
    <t>LIGUEIL</t>
  </si>
  <si>
    <t>Code postal :</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</si>
  <si>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</si>
  <si>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r>
      <t>Courriel</t>
    </r>
    <r>
      <rPr>
        <i/>
        <sz val="11"/>
        <color indexed="62"/>
        <rFont val="Arial"/>
        <family val="2"/>
      </rPr>
      <t xml:space="preserve"> :</t>
    </r>
  </si>
  <si>
    <t xml:space="preserve"> gestion.actionsociale@caftours.cnafmail.fr</t>
  </si>
  <si>
    <t>Corbeille S@fir :</t>
  </si>
  <si>
    <t>Prèv PSO</t>
  </si>
  <si>
    <t>R.A.M. de Veretz Les Chérubins</t>
  </si>
  <si>
    <t>RICHELIEU</t>
  </si>
  <si>
    <t xml:space="preserve">Nombre prévisionnel d'ETP poste Animateur : </t>
  </si>
  <si>
    <t>37230</t>
  </si>
  <si>
    <t>MAIRIE DE FONDETTES</t>
  </si>
  <si>
    <t>37000</t>
  </si>
  <si>
    <t>MAIRIE DE TOURS</t>
  </si>
  <si>
    <t>37700</t>
  </si>
  <si>
    <t>ASSOC CAMILLE CLAUDEL LA VILLE AUX DAMES</t>
  </si>
  <si>
    <t>MAIRIE DE ST PIERRE DES CORPS</t>
  </si>
  <si>
    <t>200200193</t>
  </si>
  <si>
    <t>37200</t>
  </si>
  <si>
    <t>200300389</t>
  </si>
  <si>
    <t>37140</t>
  </si>
  <si>
    <t>GRAMLIPETTES</t>
  </si>
  <si>
    <t>200300444</t>
  </si>
  <si>
    <t>37400</t>
  </si>
  <si>
    <t>COMMUNAUTE DE CNES DU VAL D AMBOISE</t>
  </si>
  <si>
    <t>200300530</t>
  </si>
  <si>
    <t>37540</t>
  </si>
  <si>
    <t>MAIRIE DE ST CYR SUR LOIRE</t>
  </si>
  <si>
    <t>200500206</t>
  </si>
  <si>
    <t>37550</t>
  </si>
  <si>
    <t>MAIRIE DE ST AVERTIN</t>
  </si>
  <si>
    <t>200500262</t>
  </si>
  <si>
    <t>37100</t>
  </si>
  <si>
    <t>37390</t>
  </si>
  <si>
    <t>MAIRIE DE NOTRE DAME D'OE</t>
  </si>
  <si>
    <t>R.A.M. 1 Loches Developpement</t>
  </si>
  <si>
    <t>37170</t>
  </si>
  <si>
    <t>MAIRIE DE CHAMBRAY LES TOURS</t>
  </si>
  <si>
    <t>R.A.M. de Montlouis</t>
  </si>
  <si>
    <t>37150</t>
  </si>
  <si>
    <t>ASSOC CENTRE SOCIO CULTUREL DE BLERE</t>
  </si>
  <si>
    <t>R.A.M. CC Castelrenaudais</t>
  </si>
  <si>
    <t>37110</t>
  </si>
  <si>
    <t>COMMUNAUTE DE CNES DU CASTELRENAUDAIS</t>
  </si>
  <si>
    <t>200800128</t>
  </si>
  <si>
    <t>37340</t>
  </si>
  <si>
    <t>ACHIL ACEPP</t>
  </si>
  <si>
    <t>200800129</t>
  </si>
  <si>
    <t>37360</t>
  </si>
  <si>
    <t>201000297</t>
  </si>
  <si>
    <t>201100284</t>
  </si>
  <si>
    <t>37460</t>
  </si>
  <si>
    <t>ADMR MONTRESOR</t>
  </si>
  <si>
    <t>PREUILLY SUR CLAISE</t>
  </si>
  <si>
    <t>201100376</t>
  </si>
  <si>
    <t>37510</t>
  </si>
  <si>
    <t>MAIRIE DE BALLAN MIRE</t>
  </si>
  <si>
    <t>201300154</t>
  </si>
  <si>
    <t>R.A.M. du Pays de Richelieu</t>
  </si>
  <si>
    <t>37120</t>
  </si>
  <si>
    <t>ASSOC HAGARI HALTE GARDERIE CARAMEL</t>
  </si>
  <si>
    <t>R.A.M. 2 Loches Developpement</t>
  </si>
  <si>
    <t>201400182</t>
  </si>
  <si>
    <t>R.A.M. Chinon Vienne &amp; Loire</t>
  </si>
  <si>
    <t>37420</t>
  </si>
  <si>
    <t>CC CHINON VIENNE ET LOIRE</t>
  </si>
  <si>
    <t>L ILE BOUCHARD</t>
  </si>
  <si>
    <t>201400589</t>
  </si>
  <si>
    <t>37300</t>
  </si>
  <si>
    <t>CENTRE COMMUNAL D ACTION SOCIALE</t>
  </si>
  <si>
    <t>201400590</t>
  </si>
  <si>
    <t>R.A.M. de La Riche</t>
  </si>
  <si>
    <t>37520</t>
  </si>
  <si>
    <t>LA RICHE</t>
  </si>
  <si>
    <t>MAIRIE DE LA RICHE</t>
  </si>
  <si>
    <t xml:space="preserve"> Cliquer sur cette zone et selectionner votre n° de dossier Sias</t>
  </si>
  <si>
    <t>R.A.M. Touraine Vallée l'Indre</t>
  </si>
  <si>
    <t>CC TOURAINE VALLEE DE L'INDRE</t>
  </si>
  <si>
    <t>R.A.M. de Langeais</t>
  </si>
  <si>
    <t>R.A.M. Ste Maure de Touraine</t>
  </si>
  <si>
    <t>CC TOURAINE VAL DE VIENNE</t>
  </si>
  <si>
    <t>R.A.M. Cté de Cnes GCPR</t>
  </si>
  <si>
    <t>CC DE GATINE ET CHOISILLES - PAYS DE RACAN</t>
  </si>
  <si>
    <t>R.A.M.Itinérant Agglo Nord Est</t>
  </si>
  <si>
    <t>200200154</t>
  </si>
  <si>
    <t>200200156</t>
  </si>
  <si>
    <t>200200158</t>
  </si>
  <si>
    <t>200200162</t>
  </si>
  <si>
    <t>201600268</t>
  </si>
  <si>
    <t>201700185</t>
  </si>
  <si>
    <t>37260</t>
  </si>
  <si>
    <t>MONTS</t>
  </si>
  <si>
    <t>201700233</t>
  </si>
  <si>
    <t>LOCHES SUD TOURAINE</t>
  </si>
  <si>
    <t>37600</t>
  </si>
  <si>
    <t>201700241</t>
  </si>
  <si>
    <t>201700266</t>
  </si>
  <si>
    <t>37240</t>
  </si>
  <si>
    <t>201700268</t>
  </si>
  <si>
    <t>37290</t>
  </si>
  <si>
    <t>201700284</t>
  </si>
  <si>
    <t>TOURAINE-EST VALLEES</t>
  </si>
  <si>
    <t>37270</t>
  </si>
  <si>
    <t>201700285</t>
  </si>
  <si>
    <t>201700286</t>
  </si>
  <si>
    <t>37210</t>
  </si>
  <si>
    <t>201700290</t>
  </si>
  <si>
    <t>TOURAINE OUEST VAL DE LOIRE</t>
  </si>
  <si>
    <t>37130</t>
  </si>
  <si>
    <t>201700292</t>
  </si>
  <si>
    <t>37800</t>
  </si>
  <si>
    <t>201700293</t>
  </si>
  <si>
    <t>R.A.M. du Bouchardais</t>
  </si>
  <si>
    <t>37220</t>
  </si>
  <si>
    <t>201700295</t>
  </si>
  <si>
    <t>37370</t>
  </si>
  <si>
    <t>SAINT PATERNE RACAN</t>
  </si>
  <si>
    <t>Budget Prévisionnel 2019</t>
  </si>
  <si>
    <t>&gt; Retour des documents au 31 janvier 2019</t>
  </si>
  <si>
    <t>Prévisions 2019</t>
  </si>
  <si>
    <t xml:space="preserve">Imprimé à compléter uniquement par les structures :
- qui n'auraient pas fonctionné en année pleine sur 2018 ou qui ne fonctionneront pas en année pleine sur 2019, 
- dont le prix de revient 2016 est inférieur au prix de revient plafond  fixé par la CNAF.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</si>
</sst>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 &quot;€&quot;"/>
    <numFmt numFmtId="165" formatCode="00000"/>
    <numFmt numFmtId="166" formatCode="dd/mm/yy"/>
    <numFmt numFmtId="167" formatCode="#,##0.00\ [$€-40C]"/>
  </numFmts>
  <fonts count="31" x14ac:knownFonts="1">
    <font>
      <sz val="10"/>
      <name val="Arial"/>
    </font>
    <font>
      <sz val="10"/>
      <name val="Arial"/>
      <family val="2"/>
    </font>
    <font>
      <b/>
      <sz val="10"/>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u/>
      <sz val="10"/>
      <color indexed="12"/>
      <name val="MS Sans Serif"/>
    </font>
    <font>
      <sz val="10"/>
      <name val="MS Sans Serif"/>
    </font>
    <font>
      <b/>
      <sz val="10"/>
      <color indexed="12"/>
      <name val="MS Sans Serif"/>
      <family val="2"/>
    </font>
    <font>
      <i/>
      <u/>
      <sz val="11"/>
      <color indexed="62"/>
      <name val="Arial"/>
      <family val="2"/>
    </font>
    <font>
      <i/>
      <sz val="11"/>
      <color indexed="62"/>
      <name val="Arial"/>
      <family val="2"/>
    </font>
    <font>
      <sz val="12"/>
      <color indexed="62"/>
      <name val="Arial"/>
      <family val="2"/>
    </font>
    <font>
      <b/>
      <sz val="12"/>
      <color indexed="62"/>
      <name val="Arial"/>
      <family val="2"/>
    </font>
    <font>
      <sz val="10"/>
      <name val="Arial"/>
      <family val="2"/>
    </font>
    <font>
      <sz val="11"/>
      <color theme="3"/>
      <name val="Arial"/>
      <family val="2"/>
    </font>
    <font>
      <sz val="11"/>
      <color rgb="FFFF0000"/>
      <name val="Arial"/>
      <family val="2"/>
    </font>
    <font>
      <sz val="14"/>
      <color rgb="FFFF0000"/>
      <name val="Arial"/>
      <family val="2"/>
    </font>
    <font>
      <b/>
      <i/>
      <u/>
      <sz val="15"/>
      <color indexed="10"/>
      <name val="Arial"/>
      <family val="2"/>
    </font>
    <font>
      <b/>
      <i/>
      <u/>
      <sz val="15"/>
      <color rgb="FFFF000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style="thin">
        <color indexed="2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style="thin">
        <color indexed="21"/>
      </right>
      <top/>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18" fillId="0" borderId="0" applyNumberFormat="0" applyFill="0" applyBorder="0" applyAlignment="0" applyProtection="0"/>
    <xf numFmtId="44" fontId="1" fillId="0" borderId="0" applyFont="0" applyFill="0" applyBorder="0" applyAlignment="0" applyProtection="0"/>
    <xf numFmtId="0" fontId="19" fillId="0" borderId="0"/>
  </cellStyleXfs>
  <cellXfs count="96">
    <xf numFmtId="0" fontId="0" fillId="0" borderId="0" xfId="0"/>
    <xf numFmtId="0" fontId="5" fillId="2" borderId="0" xfId="0" applyFont="1" applyFill="1" applyAlignment="1" applyProtection="1">
      <alignment horizontal="right" vertical="center" wrapText="1"/>
    </xf>
    <xf numFmtId="0" fontId="20" fillId="3" borderId="1" xfId="4" quotePrefix="1" applyNumberFormat="1" applyFont="1" applyFill="1" applyBorder="1" applyAlignment="1">
      <alignment horizontal="center" vertical="center" wrapText="1"/>
    </xf>
    <xf numFmtId="0" fontId="20" fillId="3" borderId="2" xfId="4" quotePrefix="1" applyNumberFormat="1" applyFont="1" applyFill="1" applyBorder="1" applyAlignment="1">
      <alignment horizontal="center" vertical="center" wrapText="1"/>
    </xf>
    <xf numFmtId="0" fontId="20" fillId="3" borderId="3" xfId="4" quotePrefix="1" applyNumberFormat="1" applyFont="1" applyFill="1" applyBorder="1" applyAlignment="1">
      <alignment horizontal="center" vertical="center" wrapText="1"/>
    </xf>
    <xf numFmtId="0" fontId="19" fillId="0" borderId="0" xfId="4"/>
    <xf numFmtId="0" fontId="20" fillId="0" borderId="4" xfId="4" quotePrefix="1" applyNumberFormat="1" applyFont="1" applyFill="1" applyBorder="1" applyAlignment="1">
      <alignment horizontal="center" vertical="center" wrapText="1"/>
    </xf>
    <xf numFmtId="0" fontId="20" fillId="0" borderId="5" xfId="4" quotePrefix="1" applyNumberFormat="1" applyFont="1" applyFill="1" applyBorder="1" applyAlignment="1">
      <alignment horizontal="center" vertical="center" wrapText="1"/>
    </xf>
    <xf numFmtId="0" fontId="20" fillId="0" borderId="6" xfId="4" quotePrefix="1" applyNumberFormat="1" applyFont="1" applyFill="1" applyBorder="1" applyAlignment="1">
      <alignment horizontal="center" vertical="center" wrapText="1"/>
    </xf>
    <xf numFmtId="0" fontId="19"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7"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3" fillId="0" borderId="7" xfId="0" applyFont="1" applyBorder="1" applyAlignment="1" applyProtection="1">
      <alignment vertical="center" wrapText="1"/>
    </xf>
    <xf numFmtId="0" fontId="10" fillId="0" borderId="7" xfId="0" applyFont="1" applyBorder="1" applyAlignment="1" applyProtection="1">
      <alignment vertical="center" wrapText="1"/>
    </xf>
    <xf numFmtId="0" fontId="3" fillId="0" borderId="8" xfId="0" applyFont="1" applyBorder="1" applyAlignment="1" applyProtection="1">
      <alignment vertical="center" wrapText="1"/>
    </xf>
    <xf numFmtId="0" fontId="10" fillId="2" borderId="7" xfId="0" applyFont="1" applyFill="1" applyBorder="1" applyAlignment="1" applyProtection="1">
      <alignment horizontal="right" vertical="center" wrapText="1"/>
    </xf>
    <xf numFmtId="0" fontId="11" fillId="0" borderId="7"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0" xfId="0" applyFont="1" applyAlignment="1" applyProtection="1">
      <alignment horizontal="left" vertical="center" wrapText="1"/>
    </xf>
    <xf numFmtId="49" fontId="6"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166" fontId="6" fillId="2" borderId="0" xfId="0" applyNumberFormat="1" applyFont="1" applyFill="1" applyBorder="1" applyAlignment="1" applyProtection="1">
      <alignment vertical="center" wrapText="1"/>
    </xf>
    <xf numFmtId="0" fontId="0" fillId="0" borderId="0" xfId="0" applyBorder="1" applyAlignment="1" applyProtection="1">
      <alignment horizontal="left" vertical="center" wrapText="1"/>
    </xf>
    <xf numFmtId="0" fontId="3" fillId="0" borderId="0" xfId="0" applyFont="1" applyBorder="1" applyAlignment="1" applyProtection="1">
      <alignment vertical="center"/>
    </xf>
    <xf numFmtId="0" fontId="4" fillId="0" borderId="0" xfId="0" applyFont="1" applyAlignment="1" applyProtection="1">
      <alignment vertical="center"/>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21" fillId="0" borderId="0" xfId="0" applyFont="1" applyAlignment="1" applyProtection="1">
      <alignment vertical="center"/>
    </xf>
    <xf numFmtId="0" fontId="22" fillId="0" borderId="0" xfId="0" applyFont="1" applyAlignment="1" applyProtection="1">
      <alignment vertical="center"/>
    </xf>
    <xf numFmtId="0" fontId="23" fillId="0" borderId="0" xfId="0" applyFont="1" applyBorder="1" applyAlignment="1" applyProtection="1">
      <alignment vertical="center" wrapText="1"/>
    </xf>
    <xf numFmtId="0" fontId="24" fillId="0" borderId="0" xfId="0" applyFont="1" applyAlignment="1" applyProtection="1">
      <alignment vertical="center" wrapText="1"/>
    </xf>
    <xf numFmtId="0" fontId="5" fillId="2" borderId="0" xfId="0" applyFont="1" applyFill="1" applyBorder="1" applyAlignment="1" applyProtection="1">
      <alignment horizontal="right" vertical="center" wrapText="1"/>
    </xf>
    <xf numFmtId="166" fontId="6" fillId="2" borderId="0" xfId="0" applyNumberFormat="1" applyFont="1" applyFill="1" applyBorder="1" applyAlignment="1" applyProtection="1">
      <alignment vertical="center" wrapText="1"/>
      <protection locked="0"/>
    </xf>
    <xf numFmtId="0" fontId="17" fillId="2"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vertical="center" wrapText="1"/>
    </xf>
    <xf numFmtId="0" fontId="24" fillId="0" borderId="0" xfId="0" applyFont="1" applyAlignment="1" applyProtection="1">
      <alignment horizontal="left" vertical="center" wrapText="1"/>
    </xf>
    <xf numFmtId="0" fontId="21" fillId="0" borderId="0" xfId="0" applyFont="1" applyAlignment="1" applyProtection="1">
      <alignment horizontal="left" vertical="center" wrapText="1"/>
    </xf>
    <xf numFmtId="0" fontId="22" fillId="0" borderId="0" xfId="0" applyFont="1" applyAlignment="1" applyProtection="1">
      <alignment horizontal="left" vertical="center" wrapText="1"/>
    </xf>
    <xf numFmtId="0" fontId="26" fillId="0" borderId="0" xfId="0" applyFont="1" applyAlignment="1" applyProtection="1">
      <alignment vertical="center" wrapText="1"/>
    </xf>
    <xf numFmtId="0" fontId="26" fillId="0" borderId="0" xfId="2" applyFont="1" applyAlignment="1" applyProtection="1">
      <alignment vertical="center" wrapText="1"/>
    </xf>
    <xf numFmtId="0" fontId="17" fillId="0" borderId="0" xfId="0" applyFont="1" applyAlignment="1" applyProtection="1">
      <alignment vertical="center" wrapText="1"/>
    </xf>
    <xf numFmtId="0" fontId="26" fillId="0" borderId="0" xfId="0" applyFont="1" applyAlignment="1" applyProtection="1">
      <alignment vertical="center"/>
    </xf>
    <xf numFmtId="0" fontId="26" fillId="0" borderId="0" xfId="2" applyFont="1" applyAlignment="1" applyProtection="1">
      <alignment horizontal="left" vertical="center" wrapText="1"/>
    </xf>
    <xf numFmtId="0" fontId="6" fillId="0" borderId="0" xfId="0" applyFont="1" applyBorder="1" applyAlignment="1" applyProtection="1">
      <alignment vertical="center" wrapText="1"/>
    </xf>
    <xf numFmtId="0" fontId="5" fillId="0" borderId="0" xfId="0" applyFont="1" applyAlignment="1" applyProtection="1">
      <alignment vertical="center" wrapText="1"/>
    </xf>
    <xf numFmtId="167" fontId="2" fillId="0" borderId="7" xfId="3"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2" borderId="7" xfId="0" applyNumberFormat="1" applyFont="1" applyFill="1" applyBorder="1" applyAlignment="1" applyProtection="1">
      <alignment horizontal="right" vertical="center" wrapText="1"/>
    </xf>
    <xf numFmtId="164" fontId="2" fillId="2" borderId="7" xfId="0" applyNumberFormat="1" applyFont="1" applyFill="1" applyBorder="1" applyAlignment="1" applyProtection="1">
      <alignment horizontal="right" vertical="center" wrapText="1"/>
    </xf>
    <xf numFmtId="44" fontId="25" fillId="0" borderId="7" xfId="3"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xf>
    <xf numFmtId="49" fontId="17" fillId="2" borderId="1" xfId="0" applyNumberFormat="1" applyFont="1" applyFill="1" applyBorder="1" applyAlignment="1" applyProtection="1">
      <alignment horizontal="center" vertical="center" wrapText="1"/>
      <protection locked="0"/>
    </xf>
    <xf numFmtId="166" fontId="17" fillId="2" borderId="1" xfId="0" applyNumberFormat="1" applyFont="1" applyFill="1" applyBorder="1" applyAlignment="1" applyProtection="1">
      <alignment horizontal="center" vertical="center" wrapText="1"/>
      <protection locked="0"/>
    </xf>
    <xf numFmtId="0" fontId="27" fillId="0" borderId="0" xfId="0" applyFont="1" applyAlignment="1" applyProtection="1">
      <alignment horizontal="left" vertical="center" wrapText="1"/>
    </xf>
    <xf numFmtId="0" fontId="27" fillId="0" borderId="0" xfId="0" applyFont="1" applyAlignment="1" applyProtection="1">
      <alignment vertical="center" wrapText="1"/>
    </xf>
    <xf numFmtId="0" fontId="27" fillId="0" borderId="0" xfId="0" applyFont="1" applyBorder="1" applyAlignment="1" applyProtection="1">
      <alignment vertical="center" wrapText="1"/>
    </xf>
    <xf numFmtId="0" fontId="27" fillId="0" borderId="1" xfId="0" applyFont="1" applyBorder="1" applyAlignment="1" applyProtection="1">
      <alignment vertical="center" wrapText="1"/>
      <protection locked="0"/>
    </xf>
    <xf numFmtId="165" fontId="0" fillId="0" borderId="1" xfId="0" applyNumberFormat="1" applyBorder="1" applyAlignment="1">
      <alignment horizontal="left"/>
    </xf>
    <xf numFmtId="49" fontId="0" fillId="0" borderId="1" xfId="0" applyNumberFormat="1" applyBorder="1"/>
    <xf numFmtId="0" fontId="19" fillId="0" borderId="1" xfId="4" applyBorder="1"/>
    <xf numFmtId="0" fontId="7" fillId="0" borderId="0" xfId="0" applyFont="1" applyBorder="1" applyAlignment="1" applyProtection="1">
      <alignment horizontal="center" vertical="center" wrapText="1"/>
    </xf>
    <xf numFmtId="0" fontId="17" fillId="2" borderId="11"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12" xfId="0" applyFont="1" applyFill="1" applyBorder="1" applyAlignment="1" applyProtection="1">
      <alignment horizontal="center" vertical="center" wrapText="1"/>
      <protection locked="0"/>
    </xf>
    <xf numFmtId="0" fontId="14" fillId="0" borderId="0" xfId="0" applyFont="1" applyAlignment="1" applyProtection="1">
      <alignment horizontal="left" wrapText="1"/>
    </xf>
    <xf numFmtId="0" fontId="8" fillId="0" borderId="13" xfId="0" applyFont="1" applyBorder="1" applyAlignment="1" applyProtection="1">
      <alignment horizontal="center" vertical="center" wrapText="1"/>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24" fillId="0" borderId="17"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28" fillId="0" borderId="0" xfId="0" applyFont="1" applyAlignment="1" applyProtection="1">
      <alignment horizontal="left" vertical="center" wrapText="1"/>
    </xf>
    <xf numFmtId="0" fontId="24" fillId="0" borderId="0" xfId="0" applyFont="1" applyAlignment="1" applyProtection="1">
      <alignment horizontal="left" vertical="center"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xf>
    <xf numFmtId="0" fontId="3" fillId="0" borderId="10"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29" fillId="0" borderId="0" xfId="0" applyFont="1" applyAlignment="1" applyProtection="1">
      <alignment horizontal="left" vertical="center" wrapText="1"/>
    </xf>
    <xf numFmtId="0" fontId="30" fillId="0" borderId="0" xfId="0" applyFont="1" applyAlignment="1" applyProtection="1">
      <alignment horizontal="left" vertical="center" wrapText="1"/>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Budget Pr&#233;v. 2019'!A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104776</xdr:colOff>
      <xdr:row>0</xdr:row>
      <xdr:rowOff>38100</xdr:rowOff>
    </xdr:from>
    <xdr:to>
      <xdr:col>0</xdr:col>
      <xdr:colOff>809626</xdr:colOff>
      <xdr:row>5</xdr:row>
      <xdr:rowOff>412623</xdr:rowOff>
    </xdr:to>
    <xdr:pic>
      <xdr:nvPicPr>
        <xdr:cNvPr id="7680" name="Picture 1">
          <a:extLst>
            <a:ext uri="{FF2B5EF4-FFF2-40B4-BE49-F238E27FC236}">
              <a16:creationId xmlns:a16="http://schemas.microsoft.com/office/drawing/2014/main" id="{00000000-0008-0000-0000-0000001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6" y="38100"/>
          <a:ext cx="704850" cy="118414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409575</xdr:colOff>
      <xdr:row>0</xdr:row>
      <xdr:rowOff>142876</xdr:rowOff>
    </xdr:from>
    <xdr:to>
      <xdr:col>1</xdr:col>
      <xdr:colOff>2070100</xdr:colOff>
      <xdr:row>5</xdr:row>
      <xdr:rowOff>161925</xdr:rowOff>
    </xdr:to>
    <xdr:sp macro="" textlink="">
      <xdr:nvSpPr>
        <xdr:cNvPr id="7170" name="AutoShape 2">
          <a:extLst>
            <a:ext uri="{FF2B5EF4-FFF2-40B4-BE49-F238E27FC236}">
              <a16:creationId xmlns:a16="http://schemas.microsoft.com/office/drawing/2014/main" id="{00000000-0008-0000-0000-0000021C0000}"/>
            </a:ext>
          </a:extLst>
        </xdr:cNvPr>
        <xdr:cNvSpPr>
          <a:spLocks noChangeArrowheads="1"/>
        </xdr:cNvSpPr>
      </xdr:nvSpPr>
      <xdr:spPr bwMode="auto">
        <a:xfrm>
          <a:off x="1285875" y="142876"/>
          <a:ext cx="1660525" cy="828674"/>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p>
        <a:p>
          <a:pPr algn="l" rtl="0">
            <a:defRPr sz="1000"/>
          </a:pPr>
          <a:endParaRPr lang="fr-FR"/>
        </a:p>
      </xdr:txBody>
    </xdr:sp>
    <xdr:clientData/>
  </xdr:twoCellAnchor>
  <xdr:twoCellAnchor editAs="oneCell">
    <xdr:from>
      <xdr:col>5</xdr:col>
      <xdr:colOff>95250</xdr:colOff>
      <xdr:row>2</xdr:row>
      <xdr:rowOff>28575</xdr:rowOff>
    </xdr:from>
    <xdr:to>
      <xdr:col>9</xdr:col>
      <xdr:colOff>200025</xdr:colOff>
      <xdr:row>6</xdr:row>
      <xdr:rowOff>381000</xdr:rowOff>
    </xdr:to>
    <xdr:pic>
      <xdr:nvPicPr>
        <xdr:cNvPr id="7682" name="Image 29" descr="http://safirstk01.intra.cnaf/AdminV4/tempImg/5283a93aae247.png">
          <a:extLst>
            <a:ext uri="{FF2B5EF4-FFF2-40B4-BE49-F238E27FC236}">
              <a16:creationId xmlns:a16="http://schemas.microsoft.com/office/drawing/2014/main" id="{00000000-0008-0000-0000-0000021E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0" y="352425"/>
          <a:ext cx="601980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95250</xdr:colOff>
      <xdr:row>50</xdr:row>
      <xdr:rowOff>74083</xdr:rowOff>
    </xdr:from>
    <xdr:to>
      <xdr:col>9</xdr:col>
      <xdr:colOff>571500</xdr:colOff>
      <xdr:row>52</xdr:row>
      <xdr:rowOff>179916</xdr:rowOff>
    </xdr:to>
    <xdr:sp macro="" textlink="">
      <xdr:nvSpPr>
        <xdr:cNvPr id="5" name="Flèche vers le haut 4">
          <a:hlinkClick xmlns:r="http://schemas.openxmlformats.org/officeDocument/2006/relationships" r:id="rId3" tooltip="revenir en haut du document pour le vérifier"/>
          <a:extLst>
            <a:ext uri="{FF2B5EF4-FFF2-40B4-BE49-F238E27FC236}">
              <a16:creationId xmlns:a16="http://schemas.microsoft.com/office/drawing/2014/main" id="{00000000-0008-0000-0000-000005000000}"/>
            </a:ext>
          </a:extLst>
        </xdr:cNvPr>
        <xdr:cNvSpPr/>
      </xdr:nvSpPr>
      <xdr:spPr>
        <a:xfrm>
          <a:off x="12170833" y="14647333"/>
          <a:ext cx="476250" cy="772583"/>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defRPr/>
        </a:defPPr>
      </a:lstStyle>
      <a:style>
        <a:lnRef idx="3">
          <a:schemeClr val="lt1"/>
        </a:lnRef>
        <a:fillRef idx="1">
          <a:schemeClr val="accent5"/>
        </a:fillRef>
        <a:effectRef idx="1">
          <a:schemeClr val="accent5"/>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O55"/>
  <sheetViews>
    <sheetView showGridLines="0" showZeros="0" tabSelected="1" zoomScaleNormal="100" zoomScaleSheetLayoutView="90" workbookViewId="0">
      <selection activeCell="H11" sqref="H11:I11"/>
    </sheetView>
  </sheetViews>
  <sheetFormatPr baseColWidth="10" defaultRowHeight="12.75" x14ac:dyDescent="0.2"/>
  <cols>
    <col min="1" max="1" width="13.140625" style="10" customWidth="1"/>
    <col min="2" max="2" width="50.28515625" style="10" customWidth="1"/>
    <col min="3" max="3" width="19.7109375" style="10" customWidth="1"/>
    <col min="4" max="5" width="4.5703125" style="10" customWidth="1"/>
    <col min="6" max="6" width="1.7109375" style="11" customWidth="1"/>
    <col min="7" max="7" width="17.140625" style="12" bestFit="1" customWidth="1"/>
    <col min="8" max="8" width="50.28515625" style="10" customWidth="1"/>
    <col min="9" max="9" width="19.5703125" style="10" customWidth="1"/>
    <col min="10" max="16384" width="11.42578125" style="10"/>
  </cols>
  <sheetData>
    <row r="2" spans="1:9" x14ac:dyDescent="0.2">
      <c r="B2" s="11"/>
      <c r="C2" s="11"/>
    </row>
    <row r="3" spans="1:9" x14ac:dyDescent="0.2">
      <c r="B3" s="13"/>
      <c r="C3" s="13"/>
    </row>
    <row r="4" spans="1:9" x14ac:dyDescent="0.2">
      <c r="A4" s="37"/>
      <c r="B4" s="37"/>
      <c r="C4" s="13"/>
    </row>
    <row r="5" spans="1:9" x14ac:dyDescent="0.2">
      <c r="A5" s="77" t="s">
        <v>222</v>
      </c>
      <c r="B5" s="77"/>
      <c r="C5" s="13"/>
    </row>
    <row r="6" spans="1:9" ht="38.25" customHeight="1" x14ac:dyDescent="0.2">
      <c r="A6" s="77"/>
      <c r="B6" s="77"/>
      <c r="C6" s="13"/>
    </row>
    <row r="7" spans="1:9" ht="105" customHeight="1" x14ac:dyDescent="0.2">
      <c r="A7" s="77"/>
      <c r="B7" s="77"/>
      <c r="C7" s="13"/>
    </row>
    <row r="8" spans="1:9" ht="34.5" customHeight="1" x14ac:dyDescent="0.2">
      <c r="C8" s="78" t="s">
        <v>219</v>
      </c>
      <c r="D8" s="79"/>
      <c r="E8" s="79"/>
      <c r="F8" s="79"/>
      <c r="G8" s="79"/>
      <c r="H8" s="80"/>
    </row>
    <row r="9" spans="1:9" ht="16.5" customHeight="1" x14ac:dyDescent="0.2"/>
    <row r="10" spans="1:9" ht="16.5" customHeight="1" x14ac:dyDescent="0.2"/>
    <row r="11" spans="1:9" ht="16.5" customHeight="1" x14ac:dyDescent="0.2">
      <c r="G11" s="40" t="s">
        <v>26</v>
      </c>
      <c r="H11" s="85" t="s">
        <v>177</v>
      </c>
      <c r="I11" s="86"/>
    </row>
    <row r="12" spans="1:9" ht="25.5" customHeight="1" x14ac:dyDescent="0.2">
      <c r="G12" s="40" t="s">
        <v>27</v>
      </c>
      <c r="H12" s="41">
        <f>IF($H$11&lt;&gt;"",VLOOKUP($H$11,TABLEIDENTIF,5,FALSE),"")</f>
        <v>0</v>
      </c>
    </row>
    <row r="13" spans="1:9" ht="23.25" customHeight="1" x14ac:dyDescent="0.2">
      <c r="A13" s="94" t="s">
        <v>220</v>
      </c>
      <c r="B13" s="95"/>
      <c r="G13" s="40" t="s">
        <v>8</v>
      </c>
      <c r="H13" s="41">
        <f>IF($H$11&lt;&gt;"",VLOOKUP($H$11,TABLEIDENTIF,8,FALSE),"")</f>
        <v>0</v>
      </c>
    </row>
    <row r="14" spans="1:9" ht="30" customHeight="1" x14ac:dyDescent="0.2">
      <c r="G14" s="40" t="s">
        <v>28</v>
      </c>
      <c r="H14" s="88">
        <f>IF($H$11&lt;&gt;"",VLOOKUP($H$11,TABLEIDENTIF,3,FALSE),"")</f>
        <v>0</v>
      </c>
      <c r="I14" s="88"/>
    </row>
    <row r="15" spans="1:9" ht="16.5" customHeight="1" x14ac:dyDescent="0.2">
      <c r="G15" s="45" t="s">
        <v>103</v>
      </c>
      <c r="H15" s="46">
        <f>IF($H$11&lt;&gt;"",VLOOKUP($H$11,TABLEIDENTIF,7,FALSE),"")</f>
        <v>0</v>
      </c>
    </row>
    <row r="16" spans="1:9" ht="27.75" customHeight="1" x14ac:dyDescent="0.2">
      <c r="B16" s="49"/>
      <c r="G16" s="40" t="s">
        <v>73</v>
      </c>
      <c r="H16" s="41">
        <f>IF($H$11&lt;&gt;"",VLOOKUP($H$11,TABLEIDENTIF,6,FALSE),"")</f>
        <v>0</v>
      </c>
    </row>
    <row r="17" spans="1:15" ht="20.25" customHeight="1" x14ac:dyDescent="0.2">
      <c r="A17" s="38" t="s">
        <v>105</v>
      </c>
      <c r="B17" s="50" t="s">
        <v>106</v>
      </c>
      <c r="C17" s="39"/>
      <c r="G17" s="54" t="s">
        <v>107</v>
      </c>
      <c r="H17" s="55" t="s">
        <v>108</v>
      </c>
    </row>
    <row r="18" spans="1:15" ht="14.25" x14ac:dyDescent="0.2">
      <c r="A18" s="51"/>
      <c r="B18" s="52"/>
      <c r="C18" s="39"/>
      <c r="G18" s="14"/>
      <c r="H18" s="15"/>
    </row>
    <row r="19" spans="1:15" ht="14.25" x14ac:dyDescent="0.2">
      <c r="A19" s="47"/>
      <c r="B19" s="53"/>
      <c r="C19" s="48"/>
    </row>
    <row r="20" spans="1:15" ht="14.25" x14ac:dyDescent="0.2">
      <c r="A20" s="47"/>
      <c r="B20" s="53"/>
      <c r="C20" s="48"/>
    </row>
    <row r="21" spans="1:15" ht="21.75" customHeight="1" x14ac:dyDescent="0.2">
      <c r="A21" s="87" t="s">
        <v>111</v>
      </c>
      <c r="B21" s="87"/>
      <c r="C21" s="69"/>
      <c r="D21" s="67"/>
      <c r="E21" s="67"/>
      <c r="F21" s="67"/>
      <c r="G21" s="67"/>
      <c r="H21" s="67"/>
      <c r="I21" s="67"/>
    </row>
    <row r="22" spans="1:15" ht="21" customHeight="1" x14ac:dyDescent="0.2">
      <c r="A22" s="66"/>
      <c r="B22" s="66"/>
      <c r="C22" s="68"/>
      <c r="D22" s="67"/>
      <c r="E22" s="67"/>
      <c r="F22" s="67"/>
      <c r="G22" s="67"/>
      <c r="H22" s="67"/>
      <c r="I22" s="67"/>
    </row>
    <row r="23" spans="1:15" ht="10.5" customHeight="1" x14ac:dyDescent="0.2"/>
    <row r="24" spans="1:15" s="17" customFormat="1" x14ac:dyDescent="0.2">
      <c r="A24" s="81" t="s">
        <v>9</v>
      </c>
      <c r="B24" s="81" t="s">
        <v>10</v>
      </c>
      <c r="C24" s="81" t="s">
        <v>221</v>
      </c>
      <c r="D24" s="16"/>
      <c r="E24" s="16"/>
      <c r="F24" s="83"/>
      <c r="G24" s="81" t="s">
        <v>9</v>
      </c>
      <c r="H24" s="81" t="s">
        <v>1</v>
      </c>
      <c r="I24" s="81" t="s">
        <v>221</v>
      </c>
      <c r="O24" s="10"/>
    </row>
    <row r="25" spans="1:15" x14ac:dyDescent="0.2">
      <c r="A25" s="82"/>
      <c r="B25" s="82"/>
      <c r="C25" s="82"/>
      <c r="D25" s="16"/>
      <c r="E25" s="16"/>
      <c r="F25" s="83"/>
      <c r="G25" s="82"/>
      <c r="H25" s="82"/>
      <c r="I25" s="82"/>
    </row>
    <row r="26" spans="1:15" ht="25.5" customHeight="1" x14ac:dyDescent="0.2">
      <c r="A26" s="18">
        <v>60</v>
      </c>
      <c r="B26" s="18" t="s">
        <v>0</v>
      </c>
      <c r="C26" s="56"/>
      <c r="D26" s="14"/>
      <c r="E26" s="14"/>
      <c r="F26" s="14"/>
      <c r="G26" s="19">
        <v>70623</v>
      </c>
      <c r="H26" s="20" t="s">
        <v>24</v>
      </c>
      <c r="I26" s="62"/>
    </row>
    <row r="27" spans="1:15" ht="25.5" customHeight="1" x14ac:dyDescent="0.2">
      <c r="A27" s="18">
        <v>61</v>
      </c>
      <c r="B27" s="18" t="s">
        <v>2</v>
      </c>
      <c r="C27" s="57"/>
      <c r="D27" s="14"/>
      <c r="E27" s="14"/>
      <c r="F27" s="14"/>
      <c r="G27" s="19">
        <v>70642</v>
      </c>
      <c r="H27" s="20" t="s">
        <v>75</v>
      </c>
      <c r="I27" s="62"/>
    </row>
    <row r="28" spans="1:15" ht="25.5" customHeight="1" x14ac:dyDescent="0.2">
      <c r="A28" s="18">
        <v>62</v>
      </c>
      <c r="B28" s="18" t="s">
        <v>3</v>
      </c>
      <c r="C28" s="57"/>
      <c r="D28" s="14"/>
      <c r="E28" s="14"/>
      <c r="F28" s="14"/>
      <c r="G28" s="19">
        <v>708</v>
      </c>
      <c r="H28" s="20" t="s">
        <v>74</v>
      </c>
      <c r="I28" s="58"/>
    </row>
    <row r="29" spans="1:15" ht="25.5" customHeight="1" x14ac:dyDescent="0.2">
      <c r="A29" s="21">
        <v>63</v>
      </c>
      <c r="B29" s="18" t="s">
        <v>34</v>
      </c>
      <c r="C29" s="57"/>
      <c r="D29" s="14"/>
      <c r="E29" s="14"/>
      <c r="F29" s="14"/>
      <c r="G29" s="19">
        <v>741</v>
      </c>
      <c r="H29" s="20" t="s">
        <v>11</v>
      </c>
      <c r="I29" s="58"/>
    </row>
    <row r="30" spans="1:15" ht="25.5" customHeight="1" x14ac:dyDescent="0.2">
      <c r="A30" s="21">
        <v>64</v>
      </c>
      <c r="B30" s="18" t="s">
        <v>35</v>
      </c>
      <c r="C30" s="57"/>
      <c r="D30" s="14"/>
      <c r="E30" s="14"/>
      <c r="F30" s="14"/>
      <c r="G30" s="19">
        <v>742</v>
      </c>
      <c r="H30" s="20" t="s">
        <v>41</v>
      </c>
      <c r="I30" s="58"/>
    </row>
    <row r="31" spans="1:15" ht="25.5" customHeight="1" x14ac:dyDescent="0.2">
      <c r="A31" s="21">
        <v>66</v>
      </c>
      <c r="B31" s="18" t="s">
        <v>4</v>
      </c>
      <c r="C31" s="57"/>
      <c r="D31" s="14"/>
      <c r="E31" s="14"/>
      <c r="F31" s="14"/>
      <c r="G31" s="19">
        <v>7430</v>
      </c>
      <c r="H31" s="20" t="s">
        <v>12</v>
      </c>
      <c r="I31" s="58"/>
    </row>
    <row r="32" spans="1:15" ht="25.5" customHeight="1" x14ac:dyDescent="0.2">
      <c r="A32" s="21">
        <v>67</v>
      </c>
      <c r="B32" s="18" t="s">
        <v>5</v>
      </c>
      <c r="C32" s="57"/>
      <c r="D32" s="14"/>
      <c r="E32" s="14"/>
      <c r="F32" s="14"/>
      <c r="G32" s="19">
        <v>7431</v>
      </c>
      <c r="H32" s="20" t="s">
        <v>13</v>
      </c>
      <c r="I32" s="58"/>
    </row>
    <row r="33" spans="1:9" ht="21" customHeight="1" x14ac:dyDescent="0.2">
      <c r="A33" s="20">
        <v>68</v>
      </c>
      <c r="B33" s="19" t="s">
        <v>14</v>
      </c>
      <c r="C33" s="58"/>
      <c r="D33" s="14"/>
      <c r="E33" s="14"/>
      <c r="F33" s="14"/>
      <c r="G33" s="91">
        <v>744</v>
      </c>
      <c r="H33" s="22" t="s">
        <v>39</v>
      </c>
      <c r="I33" s="89"/>
    </row>
    <row r="34" spans="1:9" ht="28.5" customHeight="1" x14ac:dyDescent="0.2">
      <c r="A34" s="20">
        <v>68</v>
      </c>
      <c r="B34" s="19" t="s">
        <v>15</v>
      </c>
      <c r="C34" s="58"/>
      <c r="D34" s="14"/>
      <c r="E34" s="14"/>
      <c r="F34" s="14"/>
      <c r="G34" s="92"/>
      <c r="H34" s="35"/>
      <c r="I34" s="90"/>
    </row>
    <row r="35" spans="1:9" ht="24.75" customHeight="1" x14ac:dyDescent="0.2">
      <c r="A35" s="21">
        <v>68</v>
      </c>
      <c r="B35" s="18" t="s">
        <v>16</v>
      </c>
      <c r="C35" s="57">
        <f>SUM(C33:C34)</f>
        <v>0</v>
      </c>
      <c r="D35" s="14"/>
      <c r="E35" s="14"/>
      <c r="F35" s="14"/>
      <c r="G35" s="92"/>
      <c r="H35" s="36"/>
      <c r="I35" s="58"/>
    </row>
    <row r="36" spans="1:9" ht="33.75" customHeight="1" x14ac:dyDescent="0.2">
      <c r="A36" s="21">
        <v>65</v>
      </c>
      <c r="B36" s="18" t="s">
        <v>31</v>
      </c>
      <c r="C36" s="58"/>
      <c r="D36" s="14"/>
      <c r="E36" s="14"/>
      <c r="F36" s="14"/>
      <c r="G36" s="92"/>
      <c r="H36" s="36"/>
      <c r="I36" s="58"/>
    </row>
    <row r="37" spans="1:9" ht="30.75" customHeight="1" x14ac:dyDescent="0.2">
      <c r="A37" s="21">
        <v>86</v>
      </c>
      <c r="B37" s="18" t="s">
        <v>32</v>
      </c>
      <c r="C37" s="58"/>
      <c r="D37" s="14"/>
      <c r="E37" s="14"/>
      <c r="F37" s="14"/>
      <c r="G37" s="93"/>
      <c r="H37" s="36"/>
      <c r="I37" s="58"/>
    </row>
    <row r="38" spans="1:9" ht="31.5" customHeight="1" x14ac:dyDescent="0.2">
      <c r="A38" s="21"/>
      <c r="B38" s="18" t="s">
        <v>6</v>
      </c>
      <c r="C38" s="59">
        <f>SUM(C36:C37,C26:C34)</f>
        <v>0</v>
      </c>
      <c r="D38" s="14"/>
      <c r="E38" s="14"/>
      <c r="F38" s="14"/>
      <c r="G38" s="19">
        <v>7451</v>
      </c>
      <c r="H38" s="20" t="s">
        <v>25</v>
      </c>
      <c r="I38" s="58"/>
    </row>
    <row r="39" spans="1:9" ht="30.75" customHeight="1" x14ac:dyDescent="0.2">
      <c r="A39" s="21"/>
      <c r="B39" s="23" t="s">
        <v>29</v>
      </c>
      <c r="C39" s="60" t="str">
        <f>IF(I51&gt;C38,I51-C38,"")</f>
        <v/>
      </c>
      <c r="D39" s="14"/>
      <c r="E39" s="14"/>
      <c r="F39" s="14"/>
      <c r="G39" s="19">
        <v>7452</v>
      </c>
      <c r="H39" s="25" t="s">
        <v>33</v>
      </c>
      <c r="I39" s="58"/>
    </row>
    <row r="40" spans="1:9" ht="30.75" customHeight="1" x14ac:dyDescent="0.2">
      <c r="A40" s="24"/>
      <c r="B40" s="23" t="s">
        <v>17</v>
      </c>
      <c r="C40" s="61">
        <f>SUM(C38:C39)</f>
        <v>0</v>
      </c>
      <c r="D40" s="14"/>
      <c r="E40" s="14"/>
      <c r="F40" s="14"/>
      <c r="G40" s="91">
        <v>746</v>
      </c>
      <c r="H40" s="22" t="s">
        <v>40</v>
      </c>
      <c r="I40" s="89"/>
    </row>
    <row r="41" spans="1:9" ht="28.5" customHeight="1" x14ac:dyDescent="0.2">
      <c r="A41" s="15"/>
      <c r="B41" s="15"/>
      <c r="C41" s="15"/>
      <c r="D41" s="14"/>
      <c r="E41" s="14"/>
      <c r="F41" s="14"/>
      <c r="G41" s="93"/>
      <c r="H41" s="35"/>
      <c r="I41" s="90"/>
    </row>
    <row r="42" spans="1:9" ht="25.5" customHeight="1" x14ac:dyDescent="0.2">
      <c r="A42" s="15"/>
      <c r="B42" s="15"/>
      <c r="C42" s="15"/>
      <c r="D42" s="14"/>
      <c r="E42" s="14"/>
      <c r="F42" s="14"/>
      <c r="G42" s="19">
        <v>748</v>
      </c>
      <c r="H42" s="25" t="s">
        <v>18</v>
      </c>
      <c r="I42" s="58"/>
    </row>
    <row r="43" spans="1:9" ht="30.75" customHeight="1" x14ac:dyDescent="0.2">
      <c r="A43" s="1" t="s">
        <v>42</v>
      </c>
      <c r="B43" s="64"/>
      <c r="C43" s="15"/>
      <c r="D43" s="14"/>
      <c r="E43" s="14"/>
      <c r="F43" s="14"/>
      <c r="G43" s="19">
        <v>75</v>
      </c>
      <c r="H43" s="20" t="s">
        <v>19</v>
      </c>
      <c r="I43" s="58"/>
    </row>
    <row r="44" spans="1:9" ht="29.25" customHeight="1" x14ac:dyDescent="0.2">
      <c r="A44" s="1" t="s">
        <v>43</v>
      </c>
      <c r="B44" s="65"/>
      <c r="C44" s="26"/>
      <c r="D44" s="14"/>
      <c r="E44" s="14"/>
      <c r="F44" s="14"/>
      <c r="G44" s="19">
        <v>75</v>
      </c>
      <c r="H44" s="20" t="s">
        <v>20</v>
      </c>
      <c r="I44" s="58"/>
    </row>
    <row r="45" spans="1:9" ht="25.5" customHeight="1" x14ac:dyDescent="0.2">
      <c r="A45" s="84" t="s">
        <v>104</v>
      </c>
      <c r="B45" s="84"/>
      <c r="C45" s="84"/>
      <c r="D45" s="14"/>
      <c r="E45" s="14"/>
      <c r="F45" s="14"/>
      <c r="G45" s="18">
        <v>75</v>
      </c>
      <c r="H45" s="18" t="s">
        <v>21</v>
      </c>
      <c r="I45" s="59">
        <f>SUM(I43:I44)</f>
        <v>0</v>
      </c>
    </row>
    <row r="46" spans="1:9" ht="27.75" customHeight="1" x14ac:dyDescent="0.2">
      <c r="A46" s="84"/>
      <c r="B46" s="84"/>
      <c r="C46" s="84"/>
      <c r="D46" s="15"/>
      <c r="E46" s="15"/>
      <c r="F46" s="14"/>
      <c r="G46" s="18">
        <v>76</v>
      </c>
      <c r="H46" s="18" t="s">
        <v>36</v>
      </c>
      <c r="I46" s="57"/>
    </row>
    <row r="47" spans="1:9" ht="27" customHeight="1" x14ac:dyDescent="0.2">
      <c r="A47" s="29"/>
      <c r="B47" s="74"/>
      <c r="C47" s="26"/>
      <c r="D47" s="15"/>
      <c r="E47" s="15"/>
      <c r="F47" s="14"/>
      <c r="G47" s="18">
        <v>77</v>
      </c>
      <c r="H47" s="18" t="s">
        <v>37</v>
      </c>
      <c r="I47" s="57"/>
    </row>
    <row r="48" spans="1:9" ht="21" customHeight="1" x14ac:dyDescent="0.2">
      <c r="A48" s="34"/>
      <c r="B48" s="75"/>
      <c r="C48" s="26"/>
      <c r="D48" s="15"/>
      <c r="E48" s="15"/>
      <c r="F48" s="14"/>
      <c r="G48" s="18">
        <v>78</v>
      </c>
      <c r="H48" s="18" t="s">
        <v>22</v>
      </c>
      <c r="I48" s="57"/>
    </row>
    <row r="49" spans="1:9" s="29" customFormat="1" ht="27" customHeight="1" x14ac:dyDescent="0.2">
      <c r="A49" s="10"/>
      <c r="B49" s="76"/>
      <c r="C49" s="27"/>
      <c r="D49" s="26"/>
      <c r="E49" s="26"/>
      <c r="F49" s="28"/>
      <c r="G49" s="18">
        <v>79</v>
      </c>
      <c r="H49" s="18" t="s">
        <v>38</v>
      </c>
      <c r="I49" s="57"/>
    </row>
    <row r="50" spans="1:9" s="29" customFormat="1" ht="27" customHeight="1" x14ac:dyDescent="0.2">
      <c r="A50" s="42"/>
      <c r="B50" s="43"/>
      <c r="C50" s="30"/>
      <c r="D50" s="15"/>
      <c r="E50" s="15"/>
      <c r="F50" s="28"/>
      <c r="G50" s="18">
        <v>87</v>
      </c>
      <c r="H50" s="18" t="s">
        <v>30</v>
      </c>
      <c r="I50" s="63">
        <f>$C$37</f>
        <v>0</v>
      </c>
    </row>
    <row r="51" spans="1:9" s="29" customFormat="1" ht="25.5" customHeight="1" x14ac:dyDescent="0.2">
      <c r="A51" s="32"/>
      <c r="B51" s="32"/>
      <c r="C51" s="31"/>
      <c r="D51" s="15"/>
      <c r="E51" s="15"/>
      <c r="F51" s="28"/>
      <c r="G51" s="18"/>
      <c r="H51" s="18" t="s">
        <v>7</v>
      </c>
      <c r="I51" s="59">
        <f>SUM(I45:I50,I26:I42)</f>
        <v>0</v>
      </c>
    </row>
    <row r="52" spans="1:9" s="29" customFormat="1" ht="27" customHeight="1" x14ac:dyDescent="0.2">
      <c r="A52" s="73"/>
      <c r="B52" s="73"/>
      <c r="C52" s="73"/>
      <c r="D52" s="26"/>
      <c r="E52" s="26"/>
      <c r="F52" s="28"/>
      <c r="G52" s="18"/>
      <c r="H52" s="23" t="s">
        <v>23</v>
      </c>
      <c r="I52" s="61" t="str">
        <f>IF(C38&gt;I51,C38-I51,"")</f>
        <v/>
      </c>
    </row>
    <row r="53" spans="1:9" s="29" customFormat="1" ht="26.25" customHeight="1" x14ac:dyDescent="0.2">
      <c r="A53" s="32"/>
      <c r="B53" s="44"/>
      <c r="C53" s="33"/>
      <c r="D53" s="26"/>
      <c r="E53" s="26"/>
      <c r="F53" s="28"/>
      <c r="G53" s="18"/>
      <c r="H53" s="23" t="s">
        <v>17</v>
      </c>
      <c r="I53" s="61">
        <f>SUM(I51:I52)</f>
        <v>0</v>
      </c>
    </row>
    <row r="54" spans="1:9" s="29" customFormat="1" ht="12.75" customHeight="1" x14ac:dyDescent="0.2">
      <c r="A54" s="10"/>
      <c r="B54" s="10"/>
      <c r="C54" s="10"/>
      <c r="F54" s="32"/>
      <c r="G54" s="12"/>
      <c r="H54" s="10"/>
      <c r="I54" s="10"/>
    </row>
    <row r="55" spans="1:9" x14ac:dyDescent="0.2">
      <c r="D55" s="29"/>
      <c r="E55" s="29"/>
    </row>
  </sheetData>
  <sheetProtection algorithmName="SHA-512" hashValue="/IukeQDou41rhuG6ak1Cf3jTrN0jd2ELinAcqGKVpvgzyUG5bUE2XyJya0lM2Y3xAenupIr2wgj8kHRE5xrZ5A==" saltValue="Oj6uu90kLCt6gT+8nFsJfg==" spinCount="100000" sheet="1" objects="1" scenarios="1"/>
  <mergeCells count="20">
    <mergeCell ref="I24:I25"/>
    <mergeCell ref="G24:G25"/>
    <mergeCell ref="H24:H25"/>
    <mergeCell ref="A13:B13"/>
    <mergeCell ref="A52:C52"/>
    <mergeCell ref="B47:B49"/>
    <mergeCell ref="A5:B7"/>
    <mergeCell ref="C8:H8"/>
    <mergeCell ref="C24:C25"/>
    <mergeCell ref="F24:F25"/>
    <mergeCell ref="A45:C46"/>
    <mergeCell ref="H11:I11"/>
    <mergeCell ref="A21:B21"/>
    <mergeCell ref="A24:A25"/>
    <mergeCell ref="B24:B25"/>
    <mergeCell ref="H14:I14"/>
    <mergeCell ref="I33:I34"/>
    <mergeCell ref="I40:I41"/>
    <mergeCell ref="G33:G37"/>
    <mergeCell ref="G40:G41"/>
  </mergeCells>
  <conditionalFormatting sqref="H11:I11">
    <cfRule type="containsText" dxfId="1" priority="1" operator="containsText" text=" Cliquer sur cette zone et selectionner votre n° de dossier Sias">
      <formula>NOT(ISERROR(SEARCH(" Cliquer sur cette zone et selectionner votre n° de dossier Sias",H11)))</formula>
    </cfRule>
    <cfRule type="containsText" dxfId="0" priority="2" stopIfTrue="1" operator="containsText" text="Merci de selectionner votre n° de dossier Sias">
      <formula>NOT(ISERROR(SEARCH("Merci de selectionner votre n° de dossier Sias",H11)))</formula>
    </cfRule>
  </conditionalFormatting>
  <hyperlinks>
    <hyperlink ref="B17"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3" orientation="portrait" r:id="rId2"/>
  <headerFooter alignWithMargins="0">
    <oddFooter>&amp;L&amp;A&amp;R&amp;P/&amp;N</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'BASE GESTIONNAIRES RAM'!$A$2:$A$39</xm:f>
          </x14:formula1>
          <xm:sqref>H11:I11</xm:sqref>
        </x14:dataValidation>
        <x14:dataValidation type="list" allowBlank="1" showInputMessage="1" showErrorMessage="1" xr:uid="{00000000-0002-0000-0000-000001000000}">
          <x14:formula1>
            <xm:f>'BASE GESTIONNAIRES RAM'!$E:$E</xm:f>
          </x14:formula1>
          <xm:sqref>H12</xm:sqref>
        </x14:dataValidation>
        <x14:dataValidation type="list" allowBlank="1" showInputMessage="1" showErrorMessage="1" xr:uid="{00000000-0002-0000-0000-000002000000}">
          <x14:formula1>
            <xm:f>'BASE GESTIONNAIRES RAM'!$F:$F</xm:f>
          </x14:formula1>
          <xm:sqref>H16</xm:sqref>
        </x14:dataValidation>
        <x14:dataValidation type="list" allowBlank="1" showInputMessage="1" showErrorMessage="1" xr:uid="{00000000-0002-0000-0000-000003000000}">
          <x14:formula1>
            <xm:f>'BASE GESTIONNAIRES RAM'!$G:$G</xm:f>
          </x14:formula1>
          <xm:sqref>H14:I14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H40"/>
  <sheetViews>
    <sheetView showGridLines="0" workbookViewId="0">
      <pane ySplit="1" topLeftCell="A2" activePane="bottomLeft" state="frozen"/>
      <selection pane="bottomLeft" activeCell="B2" sqref="B2"/>
    </sheetView>
  </sheetViews>
  <sheetFormatPr baseColWidth="10" defaultColWidth="9.140625" defaultRowHeight="12.75" x14ac:dyDescent="0.2"/>
  <cols>
    <col min="1" max="1" width="14" style="5" customWidth="1"/>
    <col min="2" max="2" width="17.42578125" style="5" bestFit="1" customWidth="1"/>
    <col min="3" max="3" width="70.85546875" style="5" bestFit="1" customWidth="1"/>
    <col min="4" max="4" width="15.42578125" style="5" bestFit="1" customWidth="1"/>
    <col min="5" max="5" width="30.85546875" style="5" bestFit="1" customWidth="1"/>
    <col min="6" max="6" width="37" style="5" bestFit="1" customWidth="1"/>
    <col min="7" max="7" width="19.140625" style="5" bestFit="1" customWidth="1"/>
    <col min="8" max="8" width="30" style="5" bestFit="1" customWidth="1"/>
    <col min="9" max="16384" width="9.140625" style="5"/>
  </cols>
  <sheetData>
    <row r="1" spans="1:8" ht="38.25" x14ac:dyDescent="0.2">
      <c r="A1" s="2" t="s">
        <v>44</v>
      </c>
      <c r="B1" s="3" t="s">
        <v>45</v>
      </c>
      <c r="C1" s="2" t="s">
        <v>46</v>
      </c>
      <c r="D1" s="4" t="s">
        <v>47</v>
      </c>
      <c r="E1" s="2" t="s">
        <v>48</v>
      </c>
      <c r="F1" s="2" t="s">
        <v>49</v>
      </c>
      <c r="G1" s="2" t="s">
        <v>50</v>
      </c>
      <c r="H1" s="2" t="s">
        <v>51</v>
      </c>
    </row>
    <row r="2" spans="1:8" s="9" customFormat="1" ht="63.75" x14ac:dyDescent="0.2">
      <c r="A2" s="6" t="s">
        <v>177</v>
      </c>
      <c r="B2" s="7"/>
      <c r="C2" s="6"/>
      <c r="D2" s="8"/>
      <c r="E2" s="6"/>
      <c r="F2" s="6"/>
      <c r="G2" s="6"/>
      <c r="H2" s="6"/>
    </row>
    <row r="3" spans="1:8" x14ac:dyDescent="0.2">
      <c r="A3" s="70">
        <v>200600002</v>
      </c>
      <c r="B3" s="70"/>
      <c r="C3" s="71" t="s">
        <v>136</v>
      </c>
      <c r="D3" s="71"/>
      <c r="E3" s="71" t="s">
        <v>185</v>
      </c>
      <c r="F3" s="71" t="s">
        <v>99</v>
      </c>
      <c r="G3" s="71" t="s">
        <v>135</v>
      </c>
      <c r="H3" s="71" t="s">
        <v>57</v>
      </c>
    </row>
    <row r="4" spans="1:8" x14ac:dyDescent="0.2">
      <c r="A4" s="70">
        <v>200600043</v>
      </c>
      <c r="B4" s="70"/>
      <c r="C4" s="71" t="s">
        <v>126</v>
      </c>
      <c r="D4" s="71"/>
      <c r="E4" s="71" t="s">
        <v>86</v>
      </c>
      <c r="F4" s="71" t="s">
        <v>99</v>
      </c>
      <c r="G4" s="71" t="s">
        <v>125</v>
      </c>
      <c r="H4" s="71" t="s">
        <v>64</v>
      </c>
    </row>
    <row r="5" spans="1:8" x14ac:dyDescent="0.2">
      <c r="A5" s="70">
        <v>200600058</v>
      </c>
      <c r="B5" s="70"/>
      <c r="C5" s="71" t="s">
        <v>139</v>
      </c>
      <c r="D5" s="71"/>
      <c r="E5" s="71" t="s">
        <v>87</v>
      </c>
      <c r="F5" s="71" t="s">
        <v>99</v>
      </c>
      <c r="G5" s="71" t="s">
        <v>138</v>
      </c>
      <c r="H5" s="71" t="s">
        <v>52</v>
      </c>
    </row>
    <row r="6" spans="1:8" x14ac:dyDescent="0.2">
      <c r="A6" s="70">
        <v>200700054</v>
      </c>
      <c r="B6" s="70"/>
      <c r="C6" s="71" t="s">
        <v>142</v>
      </c>
      <c r="D6" s="71"/>
      <c r="E6" s="71" t="s">
        <v>90</v>
      </c>
      <c r="F6" s="71" t="s">
        <v>99</v>
      </c>
      <c r="G6" s="71" t="s">
        <v>141</v>
      </c>
      <c r="H6" s="71" t="s">
        <v>68</v>
      </c>
    </row>
    <row r="7" spans="1:8" x14ac:dyDescent="0.2">
      <c r="A7" s="70">
        <v>200800089</v>
      </c>
      <c r="B7" s="70"/>
      <c r="C7" s="71" t="s">
        <v>145</v>
      </c>
      <c r="D7" s="71"/>
      <c r="E7" s="71" t="s">
        <v>143</v>
      </c>
      <c r="F7" s="71" t="s">
        <v>99</v>
      </c>
      <c r="G7" s="71" t="s">
        <v>144</v>
      </c>
      <c r="H7" s="71" t="s">
        <v>72</v>
      </c>
    </row>
    <row r="8" spans="1:8" x14ac:dyDescent="0.2">
      <c r="A8" s="70" t="s">
        <v>186</v>
      </c>
      <c r="B8" s="70"/>
      <c r="C8" s="71" t="s">
        <v>113</v>
      </c>
      <c r="D8" s="71"/>
      <c r="E8" s="71" t="s">
        <v>76</v>
      </c>
      <c r="F8" s="71" t="s">
        <v>99</v>
      </c>
      <c r="G8" s="71" t="s">
        <v>112</v>
      </c>
      <c r="H8" s="71" t="s">
        <v>61</v>
      </c>
    </row>
    <row r="9" spans="1:8" x14ac:dyDescent="0.2">
      <c r="A9" s="70" t="s">
        <v>187</v>
      </c>
      <c r="B9" s="70"/>
      <c r="C9" s="71" t="s">
        <v>115</v>
      </c>
      <c r="D9" s="71"/>
      <c r="E9" s="71" t="s">
        <v>77</v>
      </c>
      <c r="F9" s="71" t="s">
        <v>99</v>
      </c>
      <c r="G9" s="71" t="s">
        <v>114</v>
      </c>
      <c r="H9" s="71" t="s">
        <v>54</v>
      </c>
    </row>
    <row r="10" spans="1:8" x14ac:dyDescent="0.2">
      <c r="A10" s="70" t="s">
        <v>188</v>
      </c>
      <c r="B10" s="70"/>
      <c r="C10" s="71" t="s">
        <v>117</v>
      </c>
      <c r="D10" s="71"/>
      <c r="E10" s="71" t="s">
        <v>78</v>
      </c>
      <c r="F10" s="71" t="s">
        <v>99</v>
      </c>
      <c r="G10" s="71" t="s">
        <v>116</v>
      </c>
      <c r="H10" s="71" t="s">
        <v>53</v>
      </c>
    </row>
    <row r="11" spans="1:8" x14ac:dyDescent="0.2">
      <c r="A11" s="70" t="s">
        <v>189</v>
      </c>
      <c r="B11" s="70"/>
      <c r="C11" s="71" t="s">
        <v>118</v>
      </c>
      <c r="D11" s="71"/>
      <c r="E11" s="71" t="s">
        <v>79</v>
      </c>
      <c r="F11" s="71" t="s">
        <v>99</v>
      </c>
      <c r="G11" s="71" t="s">
        <v>116</v>
      </c>
      <c r="H11" s="71" t="s">
        <v>58</v>
      </c>
    </row>
    <row r="12" spans="1:8" x14ac:dyDescent="0.2">
      <c r="A12" s="70" t="s">
        <v>119</v>
      </c>
      <c r="B12" s="70"/>
      <c r="C12" s="71" t="s">
        <v>115</v>
      </c>
      <c r="D12" s="71"/>
      <c r="E12" s="71" t="s">
        <v>80</v>
      </c>
      <c r="F12" s="71" t="s">
        <v>99</v>
      </c>
      <c r="G12" s="71" t="s">
        <v>120</v>
      </c>
      <c r="H12" s="71" t="s">
        <v>54</v>
      </c>
    </row>
    <row r="13" spans="1:8" x14ac:dyDescent="0.2">
      <c r="A13" s="70" t="s">
        <v>121</v>
      </c>
      <c r="B13" s="70"/>
      <c r="C13" s="71" t="s">
        <v>123</v>
      </c>
      <c r="D13" s="71"/>
      <c r="E13" s="71" t="s">
        <v>81</v>
      </c>
      <c r="F13" s="71" t="s">
        <v>99</v>
      </c>
      <c r="G13" s="71" t="s">
        <v>122</v>
      </c>
      <c r="H13" s="71" t="s">
        <v>60</v>
      </c>
    </row>
    <row r="14" spans="1:8" x14ac:dyDescent="0.2">
      <c r="A14" s="70" t="s">
        <v>124</v>
      </c>
      <c r="B14" s="70"/>
      <c r="C14" s="71" t="s">
        <v>126</v>
      </c>
      <c r="D14" s="71"/>
      <c r="E14" s="71" t="s">
        <v>82</v>
      </c>
      <c r="F14" s="71" t="s">
        <v>99</v>
      </c>
      <c r="G14" s="71" t="s">
        <v>125</v>
      </c>
      <c r="H14" s="71" t="s">
        <v>64</v>
      </c>
    </row>
    <row r="15" spans="1:8" x14ac:dyDescent="0.2">
      <c r="A15" s="70" t="s">
        <v>127</v>
      </c>
      <c r="B15" s="70"/>
      <c r="C15" s="71" t="s">
        <v>129</v>
      </c>
      <c r="D15" s="71"/>
      <c r="E15" s="71" t="s">
        <v>83</v>
      </c>
      <c r="F15" s="71" t="s">
        <v>99</v>
      </c>
      <c r="G15" s="71" t="s">
        <v>128</v>
      </c>
      <c r="H15" s="71" t="s">
        <v>56</v>
      </c>
    </row>
    <row r="16" spans="1:8" x14ac:dyDescent="0.2">
      <c r="A16" s="70" t="s">
        <v>130</v>
      </c>
      <c r="B16" s="70"/>
      <c r="C16" s="71" t="s">
        <v>132</v>
      </c>
      <c r="D16" s="71"/>
      <c r="E16" s="71" t="s">
        <v>84</v>
      </c>
      <c r="F16" s="71" t="s">
        <v>99</v>
      </c>
      <c r="G16" s="71" t="s">
        <v>131</v>
      </c>
      <c r="H16" s="71" t="s">
        <v>59</v>
      </c>
    </row>
    <row r="17" spans="1:8" x14ac:dyDescent="0.2">
      <c r="A17" s="70" t="s">
        <v>133</v>
      </c>
      <c r="B17" s="70"/>
      <c r="C17" s="71" t="s">
        <v>115</v>
      </c>
      <c r="D17" s="71"/>
      <c r="E17" s="71" t="s">
        <v>85</v>
      </c>
      <c r="F17" s="71" t="s">
        <v>99</v>
      </c>
      <c r="G17" s="71" t="s">
        <v>134</v>
      </c>
      <c r="H17" s="71" t="s">
        <v>54</v>
      </c>
    </row>
    <row r="18" spans="1:8" x14ac:dyDescent="0.2">
      <c r="A18" s="70" t="s">
        <v>146</v>
      </c>
      <c r="B18" s="70"/>
      <c r="C18" s="71" t="s">
        <v>148</v>
      </c>
      <c r="D18" s="71"/>
      <c r="E18" s="71" t="s">
        <v>91</v>
      </c>
      <c r="F18" s="71" t="s">
        <v>99</v>
      </c>
      <c r="G18" s="71" t="s">
        <v>147</v>
      </c>
      <c r="H18" s="71" t="s">
        <v>71</v>
      </c>
    </row>
    <row r="19" spans="1:8" x14ac:dyDescent="0.2">
      <c r="A19" s="70" t="s">
        <v>149</v>
      </c>
      <c r="B19" s="70"/>
      <c r="C19" s="71" t="s">
        <v>148</v>
      </c>
      <c r="D19" s="71"/>
      <c r="E19" s="71" t="s">
        <v>92</v>
      </c>
      <c r="F19" s="71" t="s">
        <v>99</v>
      </c>
      <c r="G19" s="71" t="s">
        <v>150</v>
      </c>
      <c r="H19" s="71" t="s">
        <v>100</v>
      </c>
    </row>
    <row r="20" spans="1:8" x14ac:dyDescent="0.2">
      <c r="A20" s="70" t="s">
        <v>151</v>
      </c>
      <c r="B20" s="70"/>
      <c r="C20" s="71" t="s">
        <v>115</v>
      </c>
      <c r="D20" s="71"/>
      <c r="E20" s="71" t="s">
        <v>94</v>
      </c>
      <c r="F20" s="71" t="s">
        <v>99</v>
      </c>
      <c r="G20" s="71" t="s">
        <v>114</v>
      </c>
      <c r="H20" s="71" t="s">
        <v>54</v>
      </c>
    </row>
    <row r="21" spans="1:8" x14ac:dyDescent="0.2">
      <c r="A21" s="70" t="s">
        <v>152</v>
      </c>
      <c r="B21" s="70"/>
      <c r="C21" s="71" t="s">
        <v>154</v>
      </c>
      <c r="D21" s="71"/>
      <c r="E21" s="71" t="s">
        <v>95</v>
      </c>
      <c r="F21" s="71" t="s">
        <v>99</v>
      </c>
      <c r="G21" s="71" t="s">
        <v>153</v>
      </c>
      <c r="H21" s="71" t="s">
        <v>101</v>
      </c>
    </row>
    <row r="22" spans="1:8" x14ac:dyDescent="0.2">
      <c r="A22" s="70" t="s">
        <v>156</v>
      </c>
      <c r="B22" s="70"/>
      <c r="C22" s="71" t="s">
        <v>158</v>
      </c>
      <c r="D22" s="71"/>
      <c r="E22" s="71" t="s">
        <v>97</v>
      </c>
      <c r="F22" s="71" t="s">
        <v>99</v>
      </c>
      <c r="G22" s="71" t="s">
        <v>157</v>
      </c>
      <c r="H22" s="71" t="s">
        <v>55</v>
      </c>
    </row>
    <row r="23" spans="1:8" x14ac:dyDescent="0.2">
      <c r="A23" s="70" t="s">
        <v>159</v>
      </c>
      <c r="B23" s="70"/>
      <c r="C23" s="71" t="s">
        <v>162</v>
      </c>
      <c r="D23" s="71"/>
      <c r="E23" s="71" t="s">
        <v>160</v>
      </c>
      <c r="F23" s="71" t="s">
        <v>99</v>
      </c>
      <c r="G23" s="71" t="s">
        <v>161</v>
      </c>
      <c r="H23" s="71" t="s">
        <v>110</v>
      </c>
    </row>
    <row r="24" spans="1:8" x14ac:dyDescent="0.2">
      <c r="A24" s="70" t="s">
        <v>164</v>
      </c>
      <c r="B24" s="70"/>
      <c r="C24" s="71" t="s">
        <v>167</v>
      </c>
      <c r="D24" s="71"/>
      <c r="E24" s="71" t="s">
        <v>165</v>
      </c>
      <c r="F24" s="71" t="s">
        <v>99</v>
      </c>
      <c r="G24" s="71" t="s">
        <v>166</v>
      </c>
      <c r="H24" s="71" t="s">
        <v>65</v>
      </c>
    </row>
    <row r="25" spans="1:8" x14ac:dyDescent="0.2">
      <c r="A25" s="70" t="s">
        <v>169</v>
      </c>
      <c r="B25" s="70"/>
      <c r="C25" s="71" t="s">
        <v>171</v>
      </c>
      <c r="D25" s="71"/>
      <c r="E25" s="71" t="s">
        <v>88</v>
      </c>
      <c r="F25" s="71" t="s">
        <v>99</v>
      </c>
      <c r="G25" s="71" t="s">
        <v>170</v>
      </c>
      <c r="H25" s="71" t="s">
        <v>62</v>
      </c>
    </row>
    <row r="26" spans="1:8" x14ac:dyDescent="0.2">
      <c r="A26" s="70" t="s">
        <v>172</v>
      </c>
      <c r="B26" s="70"/>
      <c r="C26" s="71" t="s">
        <v>171</v>
      </c>
      <c r="D26" s="71"/>
      <c r="E26" s="71" t="s">
        <v>89</v>
      </c>
      <c r="F26" s="71" t="s">
        <v>99</v>
      </c>
      <c r="G26" s="71" t="s">
        <v>170</v>
      </c>
      <c r="H26" s="71" t="s">
        <v>62</v>
      </c>
    </row>
    <row r="27" spans="1:8" x14ac:dyDescent="0.2">
      <c r="A27" s="70" t="s">
        <v>190</v>
      </c>
      <c r="B27" s="70"/>
      <c r="C27" s="71" t="s">
        <v>176</v>
      </c>
      <c r="D27" s="71"/>
      <c r="E27" s="71" t="s">
        <v>173</v>
      </c>
      <c r="F27" s="71" t="s">
        <v>99</v>
      </c>
      <c r="G27" s="71" t="s">
        <v>174</v>
      </c>
      <c r="H27" s="71" t="s">
        <v>175</v>
      </c>
    </row>
    <row r="28" spans="1:8" x14ac:dyDescent="0.2">
      <c r="A28" s="70" t="s">
        <v>191</v>
      </c>
      <c r="B28" s="70"/>
      <c r="C28" s="71" t="s">
        <v>179</v>
      </c>
      <c r="D28" s="71"/>
      <c r="E28" s="71" t="s">
        <v>178</v>
      </c>
      <c r="F28" s="71" t="s">
        <v>99</v>
      </c>
      <c r="G28" s="71" t="s">
        <v>192</v>
      </c>
      <c r="H28" s="71" t="s">
        <v>193</v>
      </c>
    </row>
    <row r="29" spans="1:8" x14ac:dyDescent="0.2">
      <c r="A29" s="70" t="s">
        <v>194</v>
      </c>
      <c r="B29" s="70"/>
      <c r="C29" s="71" t="s">
        <v>195</v>
      </c>
      <c r="D29" s="71"/>
      <c r="E29" s="71" t="s">
        <v>137</v>
      </c>
      <c r="F29" s="71" t="s">
        <v>99</v>
      </c>
      <c r="G29" s="71" t="s">
        <v>196</v>
      </c>
      <c r="H29" s="71" t="s">
        <v>67</v>
      </c>
    </row>
    <row r="30" spans="1:8" x14ac:dyDescent="0.2">
      <c r="A30" s="70" t="s">
        <v>197</v>
      </c>
      <c r="B30" s="70"/>
      <c r="C30" s="71" t="s">
        <v>195</v>
      </c>
      <c r="D30" s="71"/>
      <c r="E30" s="71" t="s">
        <v>163</v>
      </c>
      <c r="F30" s="71" t="s">
        <v>99</v>
      </c>
      <c r="G30" s="71" t="s">
        <v>196</v>
      </c>
      <c r="H30" s="71" t="s">
        <v>67</v>
      </c>
    </row>
    <row r="31" spans="1:8" x14ac:dyDescent="0.2">
      <c r="A31" s="70" t="s">
        <v>198</v>
      </c>
      <c r="B31" s="70"/>
      <c r="C31" s="71" t="s">
        <v>195</v>
      </c>
      <c r="D31" s="71"/>
      <c r="E31" s="71" t="s">
        <v>98</v>
      </c>
      <c r="F31" s="71" t="s">
        <v>99</v>
      </c>
      <c r="G31" s="71" t="s">
        <v>199</v>
      </c>
      <c r="H31" s="71" t="s">
        <v>102</v>
      </c>
    </row>
    <row r="32" spans="1:8" x14ac:dyDescent="0.2">
      <c r="A32" s="70" t="s">
        <v>200</v>
      </c>
      <c r="B32" s="70"/>
      <c r="C32" s="71" t="s">
        <v>195</v>
      </c>
      <c r="D32" s="71"/>
      <c r="E32" s="71" t="s">
        <v>96</v>
      </c>
      <c r="F32" s="71" t="s">
        <v>99</v>
      </c>
      <c r="G32" s="71" t="s">
        <v>201</v>
      </c>
      <c r="H32" s="71" t="s">
        <v>155</v>
      </c>
    </row>
    <row r="33" spans="1:8" x14ac:dyDescent="0.2">
      <c r="A33" s="70" t="s">
        <v>202</v>
      </c>
      <c r="B33" s="70"/>
      <c r="C33" s="71" t="s">
        <v>203</v>
      </c>
      <c r="D33" s="71"/>
      <c r="E33" s="71" t="s">
        <v>140</v>
      </c>
      <c r="F33" s="71" t="s">
        <v>99</v>
      </c>
      <c r="G33" s="71" t="s">
        <v>204</v>
      </c>
      <c r="H33" s="71" t="s">
        <v>66</v>
      </c>
    </row>
    <row r="34" spans="1:8" x14ac:dyDescent="0.2">
      <c r="A34" s="70" t="s">
        <v>205</v>
      </c>
      <c r="B34" s="70"/>
      <c r="C34" s="71" t="s">
        <v>203</v>
      </c>
      <c r="D34" s="71"/>
      <c r="E34" s="71" t="s">
        <v>109</v>
      </c>
      <c r="F34" s="71" t="s">
        <v>99</v>
      </c>
      <c r="G34" s="71" t="s">
        <v>204</v>
      </c>
      <c r="H34" s="71" t="s">
        <v>66</v>
      </c>
    </row>
    <row r="35" spans="1:8" x14ac:dyDescent="0.2">
      <c r="A35" s="70" t="s">
        <v>206</v>
      </c>
      <c r="B35" s="70"/>
      <c r="C35" s="71" t="s">
        <v>203</v>
      </c>
      <c r="D35" s="71"/>
      <c r="E35" s="71" t="s">
        <v>93</v>
      </c>
      <c r="F35" s="71" t="s">
        <v>99</v>
      </c>
      <c r="G35" s="71" t="s">
        <v>207</v>
      </c>
      <c r="H35" s="71" t="s">
        <v>69</v>
      </c>
    </row>
    <row r="36" spans="1:8" x14ac:dyDescent="0.2">
      <c r="A36" s="70" t="s">
        <v>208</v>
      </c>
      <c r="B36" s="70"/>
      <c r="C36" s="71" t="s">
        <v>209</v>
      </c>
      <c r="D36" s="71"/>
      <c r="E36" s="71" t="s">
        <v>180</v>
      </c>
      <c r="F36" s="71" t="s">
        <v>99</v>
      </c>
      <c r="G36" s="71" t="s">
        <v>210</v>
      </c>
      <c r="H36" s="71" t="s">
        <v>70</v>
      </c>
    </row>
    <row r="37" spans="1:8" x14ac:dyDescent="0.2">
      <c r="A37" s="70" t="s">
        <v>211</v>
      </c>
      <c r="B37" s="70"/>
      <c r="C37" s="71" t="s">
        <v>182</v>
      </c>
      <c r="D37" s="71"/>
      <c r="E37" s="71" t="s">
        <v>181</v>
      </c>
      <c r="F37" s="71" t="s">
        <v>99</v>
      </c>
      <c r="G37" s="71" t="s">
        <v>212</v>
      </c>
      <c r="H37" s="71" t="s">
        <v>63</v>
      </c>
    </row>
    <row r="38" spans="1:8" x14ac:dyDescent="0.2">
      <c r="A38" s="70" t="s">
        <v>213</v>
      </c>
      <c r="B38" s="70"/>
      <c r="C38" s="71" t="s">
        <v>182</v>
      </c>
      <c r="D38" s="71"/>
      <c r="E38" s="71" t="s">
        <v>214</v>
      </c>
      <c r="F38" s="71" t="s">
        <v>99</v>
      </c>
      <c r="G38" s="71" t="s">
        <v>215</v>
      </c>
      <c r="H38" s="71" t="s">
        <v>168</v>
      </c>
    </row>
    <row r="39" spans="1:8" x14ac:dyDescent="0.2">
      <c r="A39" s="70" t="s">
        <v>216</v>
      </c>
      <c r="B39" s="70"/>
      <c r="C39" s="71" t="s">
        <v>184</v>
      </c>
      <c r="D39" s="71"/>
      <c r="E39" s="71" t="s">
        <v>183</v>
      </c>
      <c r="F39" s="71" t="s">
        <v>99</v>
      </c>
      <c r="G39" s="71" t="s">
        <v>217</v>
      </c>
      <c r="H39" s="71" t="s">
        <v>218</v>
      </c>
    </row>
    <row r="40" spans="1:8" x14ac:dyDescent="0.2">
      <c r="A40" s="72"/>
      <c r="B40" s="72"/>
      <c r="C40" s="72"/>
      <c r="D40" s="72"/>
      <c r="E40" s="72"/>
      <c r="F40" s="72"/>
      <c r="G40" s="72"/>
      <c r="H40" s="72"/>
    </row>
  </sheetData>
  <sheetProtection algorithmName="SHA-512" hashValue="bCqMsOgAqVTEiLq8RlqhnGNXOs4o1HbKOj9EO2M8p0XuScLqapmrt/izJMhbDTTLLEAdHKLgJIlamaiiNn+Azw==" saltValue="PhGuGctjo6CCN9CuLpVpwA==" spinCount="100000" sheet="1" objects="1" scenarios="1"/>
  <pageMargins left="0.78740157480314965" right="0.78740157480314965" top="0.98425196850393704" bottom="0.98425196850393704" header="0.51181102362204722" footer="0.51181102362204722"/>
  <pageSetup paperSize="8" scale="8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Budget Prév. 2019</vt:lpstr>
      <vt:lpstr>BASE GESTIONNAIRES RAM</vt:lpstr>
      <vt:lpstr>'BASE GESTIONNAIRES RAM'!AFC_GEST_EQUIP</vt:lpstr>
      <vt:lpstr>'BASE GESTIONNAIRES RAM'!Impression_des_titres</vt:lpstr>
      <vt:lpstr>NUMDOSSIER</vt:lpstr>
      <vt:lpstr>TABLEIDENTIF</vt:lpstr>
      <vt:lpstr>'BASE GESTIONNAIRES RAM'!Zone_d_impression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2016-12-05T12:32:00Z</cp:lastPrinted>
  <dcterms:created xsi:type="dcterms:W3CDTF">2009-10-28T10:02:34Z</dcterms:created>
  <dcterms:modified xsi:type="dcterms:W3CDTF">2018-12-27T12:41:27Z</dcterms:modified>
</cp:coreProperties>
</file>