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Y:\Pilotage A. Sociale\09. Modèles docs-Plans\Action Sociale\Campagne PS\PS 2018-2019\1. Formulaires\RAM\"/>
    </mc:Choice>
  </mc:AlternateContent>
  <xr:revisionPtr revIDLastSave="0" documentId="10_ncr:100000_{1D04174D-32B9-4FB5-8C57-9AC18205FC4C}" xr6:coauthVersionLast="31" xr6:coauthVersionMax="31" xr10:uidLastSave="{00000000-0000-0000-0000-000000000000}"/>
  <bookViews>
    <workbookView xWindow="1785" yWindow="-15" windowWidth="19320" windowHeight="12000" xr2:uid="{00000000-000D-0000-FFFF-FFFF00000000}"/>
  </bookViews>
  <sheets>
    <sheet name="Compte de résultat 2018" sheetId="14" r:id="rId1"/>
    <sheet name="BASE GESTIONNAIRES RAM" sheetId="13" state="hidden" r:id="rId2"/>
  </sheets>
  <definedNames>
    <definedName name="_xlnm._FilterDatabase" localSheetId="1" hidden="1">'BASE GESTIONNAIRES RAM'!$A$1:$H$2</definedName>
    <definedName name="AFC_GEST_EQUIP" localSheetId="1">'BASE GESTIONNAIRES RAM'!$A$1:$H$2</definedName>
    <definedName name="_xlnm.Print_Titles" localSheetId="1">'BASE GESTIONNAIRES RAM'!$1:$1</definedName>
    <definedName name="_xlnm.Print_Titles" localSheetId="0">'Compte de résultat 2018'!$1:$29</definedName>
    <definedName name="NUMDOSSIER">'BASE GESTIONNAIRES RAM'!$A$2:$A$39</definedName>
    <definedName name="TABLEIDENTIF">'BASE GESTIONNAIRES RAM'!$A$2:$H$39</definedName>
    <definedName name="_xlnm.Print_Area" localSheetId="1">'Compte de résultat 2018'!$H$11:$I$11</definedName>
    <definedName name="_xlnm.Print_Area" localSheetId="0">'Compte de résultat 2018'!$A$1:$I$125</definedName>
  </definedNames>
  <calcPr calcId="179017"/>
</workbook>
</file>

<file path=xl/calcChain.xml><?xml version="1.0" encoding="utf-8"?>
<calcChain xmlns="http://schemas.openxmlformats.org/spreadsheetml/2006/main">
  <c r="H12" i="14" l="1"/>
  <c r="H13" i="14"/>
  <c r="H14" i="14"/>
  <c r="H15" i="14"/>
  <c r="H16" i="14"/>
  <c r="C41" i="14"/>
  <c r="C44" i="14"/>
  <c r="I51" i="14"/>
  <c r="I56" i="14"/>
  <c r="I57" i="14" s="1"/>
  <c r="C72" i="14"/>
  <c r="C82" i="14"/>
  <c r="C92" i="14"/>
  <c r="C95" i="14" l="1"/>
  <c r="C45" i="14"/>
  <c r="I58" i="14"/>
  <c r="I59" i="14" s="1"/>
  <c r="C4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c0762371</author>
    <author>C0762371</author>
    <author>C0407371</author>
  </authors>
  <commentList>
    <comment ref="B32" authorId="0" shapeId="0" xr:uid="{00000000-0006-0000-0000-000001000000}">
      <text>
        <r>
          <rPr>
            <sz val="10"/>
            <color indexed="10"/>
            <rFont val="Arial"/>
            <family val="2"/>
          </rPr>
          <t xml:space="preserve">Alimentation-Boisson
Fournitures d'ateliers et activités
Produits Pharmaceutiques
Combustibles-Carburants
Eau-Gaz-Electricité
Produits d'entretien
Petit équipement - Petit outillage
Fournitures administratives
Autres fournitures
</t>
        </r>
      </text>
    </comment>
    <comment ref="B33" authorId="0" shapeId="0" xr:uid="{00000000-0006-0000-0000-000002000000}">
      <text>
        <r>
          <rPr>
            <sz val="10"/>
            <color indexed="10"/>
            <rFont val="Arial"/>
            <family val="2"/>
          </rPr>
          <t>Loyers et Charges
Entretien et réparations
Primes d’assurance
Services extérieurs divers
Prestations extérieures pour activités</t>
        </r>
      </text>
    </comment>
    <comment ref="B34" authorId="0" shapeId="0" xr:uid="{00000000-0006-0000-0000-00000300000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B37" authorId="0" shapeId="0" xr:uid="{00000000-0006-0000-0000-000004000000}">
      <text>
        <r>
          <rPr>
            <sz val="10"/>
            <color indexed="10"/>
            <rFont val="Arial"/>
            <family val="2"/>
          </rPr>
          <t xml:space="preserve">Agios
Intérêts d’emprunts
</t>
        </r>
      </text>
    </comment>
    <comment ref="H40" authorId="1" shapeId="0" xr:uid="{00000000-0006-0000-0000-000005000000}">
      <text>
        <r>
          <rPr>
            <sz val="10"/>
            <color indexed="10"/>
            <rFont val="Arial"/>
            <family val="2"/>
          </rPr>
          <t>Indiquer le nom de la commune</t>
        </r>
      </text>
    </comment>
    <comment ref="H41" authorId="1" shapeId="0" xr:uid="{00000000-0006-0000-0000-000006000000}">
      <text>
        <r>
          <rPr>
            <sz val="10"/>
            <color indexed="10"/>
            <rFont val="Arial"/>
            <family val="2"/>
          </rPr>
          <t>Indiquer le nom de la commune</t>
        </r>
      </text>
    </comment>
    <comment ref="H42" authorId="1" shapeId="0" xr:uid="{00000000-0006-0000-0000-000007000000}">
      <text>
        <r>
          <rPr>
            <sz val="10"/>
            <color indexed="10"/>
            <rFont val="Arial"/>
            <family val="2"/>
          </rPr>
          <t>Indiquer le nom de la commune</t>
        </r>
      </text>
    </comment>
    <comment ref="B43" authorId="0" shapeId="0" xr:uid="{00000000-0006-0000-0000-000008000000}">
      <text>
        <r>
          <rPr>
            <sz val="10"/>
            <color indexed="10"/>
            <rFont val="Arial"/>
            <family val="2"/>
          </rPr>
          <t>Attestation charges supplétives</t>
        </r>
      </text>
    </comment>
    <comment ref="H43" authorId="1" shapeId="0" xr:uid="{00000000-0006-0000-0000-000009000000}">
      <text>
        <r>
          <rPr>
            <sz val="10"/>
            <color indexed="10"/>
            <rFont val="Arial"/>
            <family val="2"/>
          </rPr>
          <t>Indiquer le nom de la commune</t>
        </r>
      </text>
    </comment>
    <comment ref="H45" authorId="0" shapeId="0" xr:uid="{00000000-0006-0000-0000-00000A000000}">
      <text>
        <r>
          <rPr>
            <sz val="10"/>
            <color indexed="10"/>
            <rFont val="Arial"/>
            <family val="2"/>
          </rPr>
          <t>Ne concerne pas la PS compte 70623</t>
        </r>
      </text>
    </comment>
    <comment ref="B50" authorId="2" shapeId="0" xr:uid="{00000000-0006-0000-0000-00000B000000}">
      <text>
        <r>
          <rPr>
            <b/>
            <sz val="10"/>
            <color indexed="10"/>
            <rFont val="Tahoma"/>
            <family val="2"/>
          </rPr>
          <t>Date à indiquer de la manière suivante : 
JJ/MM/AA</t>
        </r>
        <r>
          <rPr>
            <sz val="8"/>
            <color indexed="81"/>
            <rFont val="Tahoma"/>
            <family val="2"/>
          </rPr>
          <t xml:space="preserve">
</t>
        </r>
      </text>
    </comment>
    <comment ref="H120" authorId="2" shapeId="0" xr:uid="{00000000-0006-0000-0000-00000C000000}">
      <text>
        <r>
          <rPr>
            <b/>
            <sz val="10"/>
            <color indexed="10"/>
            <rFont val="Tahoma"/>
            <family val="2"/>
          </rPr>
          <t>Date à indiquer de la manière suivante : 
JJ/MM/AA</t>
        </r>
        <r>
          <rPr>
            <sz val="8"/>
            <color indexed="81"/>
            <rFont val="Tahoma"/>
            <family val="2"/>
          </rPr>
          <t xml:space="preserve">
</t>
        </r>
      </text>
    </comment>
  </commentList>
</comments>
</file>

<file path=xl/sharedStrings.xml><?xml version="1.0" encoding="utf-8"?>
<sst xmlns="http://schemas.openxmlformats.org/spreadsheetml/2006/main" count="332" uniqueCount="262">
  <si>
    <t>ACHATS</t>
  </si>
  <si>
    <t>PRODUITS DE FONCTIONNEMENT</t>
  </si>
  <si>
    <t>SERVICES EXTERIEURS</t>
  </si>
  <si>
    <t>AUTRES SERVICES EXTERIEURS</t>
  </si>
  <si>
    <t>CHARGES FINANCIERES</t>
  </si>
  <si>
    <t>CHARGES EXCEPTIONNELLES</t>
  </si>
  <si>
    <t>TOTAL DES CHARGES</t>
  </si>
  <si>
    <t>TOTAL DES PRODUITS</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</si>
  <si>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</si>
  <si>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</si>
  <si>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</si>
  <si>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</si>
  <si>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</si>
  <si>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</si>
  <si>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</si>
  <si>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</si>
  <si>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</si>
  <si>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</si>
  <si>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</si>
  <si>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</si>
  <si>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Autres revenus</t>
  </si>
  <si>
    <t>TOTAL AUTRES PRODUITS DE  GESTION COURANTE</t>
  </si>
  <si>
    <t>REPRISE S/PROVISION P/RISQUES &amp; CHARGES</t>
  </si>
  <si>
    <t>DEFICIT DE L’EXERCICE</t>
  </si>
  <si>
    <t>Prestations de Service CAF</t>
  </si>
  <si>
    <t xml:space="preserve">Prestations de Service MSA </t>
  </si>
  <si>
    <t>N° sias</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</si>
  <si>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</si>
  <si>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</si>
  <si>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</si>
  <si>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</si>
  <si>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</si>
  <si>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</si>
  <si>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</si>
  <si>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</si>
  <si>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</si>
  <si>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</si>
  <si>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</si>
  <si>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</si>
  <si>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</si>
  <si>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</si>
  <si>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</si>
  <si>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</si>
  <si>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</si>
  <si>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</si>
  <si>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</si>
  <si>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</si>
  <si>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NUMERO EQUIPEMENT</t>
  </si>
  <si>
    <t>NOM EQUIPEMENT</t>
  </si>
  <si>
    <t>ACTIVITE EQUIPEMENT</t>
  </si>
  <si>
    <t>CODE POSTAL ETABLISSEMENT OU EQUIPEMENT</t>
  </si>
  <si>
    <t>NOM COMMUNE ETABLISSEMENT OU EQUIPEMENT</t>
  </si>
  <si>
    <t>CHAMBRAY LES TOURS</t>
  </si>
  <si>
    <t>VILLE AUX DAMES</t>
  </si>
  <si>
    <t>TOURS</t>
  </si>
  <si>
    <t>BALLAN MIRE</t>
  </si>
  <si>
    <t>SAINT CYR SUR LOIRE</t>
  </si>
  <si>
    <t>NOTRE DAME D'OE</t>
  </si>
  <si>
    <t>SAINT PIERRE DES CORPS</t>
  </si>
  <si>
    <t>SAINT AVERTIN</t>
  </si>
  <si>
    <t>BOURGUEIL</t>
  </si>
  <si>
    <t>FONDETTES</t>
  </si>
  <si>
    <t>JOUE LES TOURS</t>
  </si>
  <si>
    <t>SAINTE MAURE DE TOURAINE</t>
  </si>
  <si>
    <t>AMBOISE</t>
  </si>
  <si>
    <t>AVOINE</t>
  </si>
  <si>
    <t>MONTLOUIS SUR LOIRE</t>
  </si>
  <si>
    <t>LOCHES</t>
  </si>
  <si>
    <t>BLERE</t>
  </si>
  <si>
    <t>MONTS</t>
  </si>
  <si>
    <t>PARCAY MESLAY</t>
  </si>
  <si>
    <t>LANGEAIS</t>
  </si>
  <si>
    <t>AMBILLOU</t>
  </si>
  <si>
    <t>CHATEAU RENAULT</t>
  </si>
  <si>
    <t>Activité :</t>
  </si>
  <si>
    <t>Participations familiales - Autres activités</t>
  </si>
  <si>
    <t>Participations familiales - Activités principales</t>
  </si>
  <si>
    <t>R.A.M. Intercommunal Fondettes</t>
  </si>
  <si>
    <t>R.A.M. du Centre Est</t>
  </si>
  <si>
    <t>R.A.M. Caramel</t>
  </si>
  <si>
    <t>R.A.M. St Pierre des Corps</t>
  </si>
  <si>
    <t>R.A.M. Sud Ouest</t>
  </si>
  <si>
    <t>R.A.M du Pays De Bourgueil</t>
  </si>
  <si>
    <t>R.A.M. Val Amboise Nord</t>
  </si>
  <si>
    <t>R.A.M.de St Cyr sur Loire</t>
  </si>
  <si>
    <t>R.A.M. St Avertin</t>
  </si>
  <si>
    <t>R.A.M. Nord</t>
  </si>
  <si>
    <t>R.A.M. Amboise Sud</t>
  </si>
  <si>
    <t>R.A.M de Chambray les Tours</t>
  </si>
  <si>
    <t>R.A.M. 1 Maison de l'Enfance</t>
  </si>
  <si>
    <t>R.A.M. 2 Maison de l'Enfance</t>
  </si>
  <si>
    <t>R.A.M. Centre Socio Culturel</t>
  </si>
  <si>
    <t>R.A.M.de la Castelvalerie</t>
  </si>
  <si>
    <t>R.A.M. Gatines Choisilles</t>
  </si>
  <si>
    <t>R.A.M. du Vouvrillon</t>
  </si>
  <si>
    <t>R.A.M. Centre Ouest</t>
  </si>
  <si>
    <t>R.A.M de Montrésor</t>
  </si>
  <si>
    <t>R.A.M. Touraine du Sud</t>
  </si>
  <si>
    <t>R.A.M. de Ballan Miré</t>
  </si>
  <si>
    <t>R.A.M. du Grand Ligueillois</t>
  </si>
  <si>
    <t>Relais assistants maternels</t>
  </si>
  <si>
    <t>SAINT ANTOINE DU ROCHER</t>
  </si>
  <si>
    <t>MONTRESOR</t>
  </si>
  <si>
    <t>LIGUEIL</t>
  </si>
  <si>
    <r>
      <t xml:space="preserve">       Si la personne chargée de la comptabilité établit un « Bilan comptable », merci de bien vouloir  
       nous le  fournir,  sinon veuillez compléter les éléments suivants</t>
    </r>
    <r>
      <rPr>
        <sz val="10"/>
        <color indexed="62"/>
        <rFont val="Arial"/>
        <family val="2"/>
      </rPr>
      <t> :</t>
    </r>
  </si>
  <si>
    <t>SITUATION DE TRESORERIE</t>
  </si>
  <si>
    <t xml:space="preserve"> Caisse</t>
  </si>
  <si>
    <t xml:space="preserve"> Banques / CCP</t>
  </si>
  <si>
    <t xml:space="preserve"> Découverts bancaires</t>
  </si>
  <si>
    <t xml:space="preserve"> Livrets d’épargne</t>
  </si>
  <si>
    <t xml:space="preserve"> Valeurs mobilières de placement</t>
  </si>
  <si>
    <t>TOTAL   (A)</t>
  </si>
  <si>
    <t>PRODUITS A RECEVOIR</t>
  </si>
  <si>
    <t>Subventions à recevoir</t>
  </si>
  <si>
    <t>Participations familles à recevoir</t>
  </si>
  <si>
    <t>Solde PS CAF à recevoir</t>
  </si>
  <si>
    <t>-</t>
  </si>
  <si>
    <t>TOTAL (B)</t>
  </si>
  <si>
    <t>CHARGES A PAYER (*)</t>
  </si>
  <si>
    <t>Dettes aux fournisseurs à payer</t>
  </si>
  <si>
    <t>Charges sociales à payer</t>
  </si>
  <si>
    <t>TOTAL (C)</t>
  </si>
  <si>
    <t>Code postal :</t>
  </si>
  <si>
    <r>
      <t xml:space="preserve">Signature, qualité du signataire et cachet </t>
    </r>
    <r>
      <rPr>
        <b/>
        <sz val="11"/>
        <color indexed="10"/>
        <rFont val="Arial"/>
        <family val="2"/>
      </rPr>
      <t>OBLIGATOIRES</t>
    </r>
    <r>
      <rPr>
        <b/>
        <sz val="11"/>
        <color indexed="62"/>
        <rFont val="Arial"/>
        <family val="2"/>
      </rPr>
      <t> </t>
    </r>
    <r>
      <rPr>
        <b/>
        <sz val="11"/>
        <color indexed="10"/>
        <rFont val="Arial"/>
        <family val="2"/>
      </rPr>
      <t>: 
(uniquement si retour en papier)</t>
    </r>
  </si>
  <si>
    <t>Corbeille S@fir :</t>
  </si>
  <si>
    <t>Réel PSO</t>
  </si>
  <si>
    <r>
      <t>Courriel</t>
    </r>
    <r>
      <rPr>
        <i/>
        <sz val="11"/>
        <color indexed="62"/>
        <rFont val="Arial"/>
        <family val="2"/>
      </rPr>
      <t xml:space="preserve"> :</t>
    </r>
  </si>
  <si>
    <t xml:space="preserve"> gestion.actionsociale@caftours.cnafmail.fr</t>
  </si>
  <si>
    <r>
      <t xml:space="preserve">       </t>
    </r>
    <r>
      <rPr>
        <b/>
        <u/>
        <sz val="14"/>
        <color indexed="10"/>
        <rFont val="Arial"/>
        <family val="2"/>
      </rPr>
      <t>Si votre structure est gérée par une commune, un CCAS ou un Centre Social ne pas tenir compte de cette rubrique</t>
    </r>
  </si>
  <si>
    <r>
      <t>SITUATION FINANCIERE NETTE au 31 décembre (A+B-C)</t>
    </r>
    <r>
      <rPr>
        <sz val="10"/>
        <color indexed="62"/>
        <rFont val="Arial"/>
        <family val="2"/>
      </rPr>
      <t> :</t>
    </r>
  </si>
  <si>
    <t>R.A.M. de Veretz Les Chérubins</t>
  </si>
  <si>
    <t>RICHELIEU</t>
  </si>
  <si>
    <t>DONNEES D'ACTIVITES</t>
  </si>
  <si>
    <t>Nombre de salariés :</t>
  </si>
  <si>
    <t>Nombre de animateurs :</t>
  </si>
  <si>
    <t>équivalent temps plein</t>
  </si>
  <si>
    <t>Formation :</t>
  </si>
  <si>
    <t>A temps plein</t>
  </si>
  <si>
    <t>A temps partiel</t>
  </si>
  <si>
    <t>Nombres d'heures hebdo en salariés en temps partiels :</t>
  </si>
  <si>
    <t>Aucun</t>
  </si>
  <si>
    <t>Autre que travailleur social</t>
  </si>
  <si>
    <t>Educateur de jeunes enfants</t>
  </si>
  <si>
    <t>Infirmière Puéricultrice</t>
  </si>
  <si>
    <t>Autre  travailleur social</t>
  </si>
  <si>
    <t>Les actions pour lesquelles vous avez été conventionné ont-elles été réalisées ?</t>
  </si>
  <si>
    <t xml:space="preserve">Nombre réel d'ETP poste Animateur : </t>
  </si>
  <si>
    <t>37270</t>
  </si>
  <si>
    <t>200200154</t>
  </si>
  <si>
    <t>MAIRIE DE FONDETTES</t>
  </si>
  <si>
    <t>37230</t>
  </si>
  <si>
    <t>200200156</t>
  </si>
  <si>
    <t>MAIRIE DE TOURS</t>
  </si>
  <si>
    <t>37000</t>
  </si>
  <si>
    <t>200200158</t>
  </si>
  <si>
    <t>ASSOC CAMILLE CLAUDEL LA VILLE AUX DAMES</t>
  </si>
  <si>
    <t>37700</t>
  </si>
  <si>
    <t>200200162</t>
  </si>
  <si>
    <t>MAIRIE DE ST PIERRE DES CORPS</t>
  </si>
  <si>
    <t>200200193</t>
  </si>
  <si>
    <t>37200</t>
  </si>
  <si>
    <t>37260</t>
  </si>
  <si>
    <t>200300389</t>
  </si>
  <si>
    <t>GRAMLIPETTES</t>
  </si>
  <si>
    <t>37140</t>
  </si>
  <si>
    <t>200300444</t>
  </si>
  <si>
    <t>COMMUNAUTE DE CNES DU VAL D AMBOISE</t>
  </si>
  <si>
    <t>37400</t>
  </si>
  <si>
    <t>200300530</t>
  </si>
  <si>
    <t>MAIRIE DE ST CYR SUR LOIRE</t>
  </si>
  <si>
    <t>37540</t>
  </si>
  <si>
    <t>37600</t>
  </si>
  <si>
    <t>200500206</t>
  </si>
  <si>
    <t>MAIRIE DE ST AVERTIN</t>
  </si>
  <si>
    <t>37550</t>
  </si>
  <si>
    <t>200500262</t>
  </si>
  <si>
    <t>37100</t>
  </si>
  <si>
    <t>MAIRIE DE NOTRE DAME D'OE</t>
  </si>
  <si>
    <t>37390</t>
  </si>
  <si>
    <t>R.A.M. 1 Loches Developpement</t>
  </si>
  <si>
    <t>MAIRIE DE CHAMBRAY LES TOURS</t>
  </si>
  <si>
    <t>37170</t>
  </si>
  <si>
    <t>R.A.M. de Montlouis</t>
  </si>
  <si>
    <t>ASSOC CENTRE SOCIO CULTUREL DE BLERE</t>
  </si>
  <si>
    <t>37150</t>
  </si>
  <si>
    <t>COMMUNAUTE DE CNES DU CASTELRENAUDAIS</t>
  </si>
  <si>
    <t>R.A.M. CC Castelrenaudais</t>
  </si>
  <si>
    <t>37110</t>
  </si>
  <si>
    <t>200800128</t>
  </si>
  <si>
    <t>ACHIL ACEPP</t>
  </si>
  <si>
    <t>37340</t>
  </si>
  <si>
    <t>200800129</t>
  </si>
  <si>
    <t>37360</t>
  </si>
  <si>
    <t>37210</t>
  </si>
  <si>
    <t>37800</t>
  </si>
  <si>
    <t>37130</t>
  </si>
  <si>
    <t>201000297</t>
  </si>
  <si>
    <t>37370</t>
  </si>
  <si>
    <t>201100284</t>
  </si>
  <si>
    <t>ADMR MONTRESOR</t>
  </si>
  <si>
    <t>37460</t>
  </si>
  <si>
    <t>37290</t>
  </si>
  <si>
    <t>PREUILLY SUR CLAISE</t>
  </si>
  <si>
    <t>201100376</t>
  </si>
  <si>
    <t>MAIRIE DE BALLAN MIRE</t>
  </si>
  <si>
    <t>37510</t>
  </si>
  <si>
    <t>37240</t>
  </si>
  <si>
    <t>201300154</t>
  </si>
  <si>
    <t>ASSOC HAGARI HALTE GARDERIE CARAMEL</t>
  </si>
  <si>
    <t>R.A.M. du Pays de Richelieu</t>
  </si>
  <si>
    <t>37120</t>
  </si>
  <si>
    <t>R.A.M. 2 Loches Developpement</t>
  </si>
  <si>
    <t>201400182</t>
  </si>
  <si>
    <t>CC CHINON VIENNE ET LOIRE</t>
  </si>
  <si>
    <t>R.A.M. Chinon Vienne &amp; Loire</t>
  </si>
  <si>
    <t>37420</t>
  </si>
  <si>
    <t>R.A.M. du Bouchardais</t>
  </si>
  <si>
    <t>37220</t>
  </si>
  <si>
    <t>L ILE BOUCHARD</t>
  </si>
  <si>
    <t>201400589</t>
  </si>
  <si>
    <t>CENTRE COMMUNAL D ACTION SOCIALE</t>
  </si>
  <si>
    <t>37300</t>
  </si>
  <si>
    <t>201400590</t>
  </si>
  <si>
    <t>201600268</t>
  </si>
  <si>
    <t>MAIRIE DE LA RICHE</t>
  </si>
  <si>
    <t>R.A.M. de La Riche</t>
  </si>
  <si>
    <t>37520</t>
  </si>
  <si>
    <t>LA RICHE</t>
  </si>
  <si>
    <t>Nombre d'assistantes maternelles en activité</t>
  </si>
  <si>
    <t>Nom de l'animateur</t>
  </si>
  <si>
    <t>Temps de travail hebdommadaire (ex : 80 %)</t>
  </si>
  <si>
    <t>Période concernée 
(ex du 1er janvier au 30 juin)</t>
  </si>
  <si>
    <t xml:space="preserve"> Cliquer sur cette zone et selectionner votre n° de dossier Sias</t>
  </si>
  <si>
    <t>R.A.M. Cté de Cnes GCPR</t>
  </si>
  <si>
    <t>SAINT PATERNE RACAN</t>
  </si>
  <si>
    <t>CC DE GATINE ET CHOISILLES - PAYS DE RACAN</t>
  </si>
  <si>
    <t>R.A.M. Ste Maure de Touraine</t>
  </si>
  <si>
    <t>CC TOURAINE VAL DE VIENNE</t>
  </si>
  <si>
    <t>R.A.M. Touraine Vallée l'Indre</t>
  </si>
  <si>
    <t>CC TOURAINE VALLEE DE L'INDRE</t>
  </si>
  <si>
    <t>LOCHES SUD TOURAINE</t>
  </si>
  <si>
    <t>R.A.M.Itinérant Agglo Nord Est</t>
  </si>
  <si>
    <t>R.A.M. de Langeais</t>
  </si>
  <si>
    <t>TOURAINE OUEST VAL DE LOIRE</t>
  </si>
  <si>
    <t>TOURAINE-EST VALLEES</t>
  </si>
  <si>
    <t>201700295</t>
  </si>
  <si>
    <t>201700292</t>
  </si>
  <si>
    <t>201700293</t>
  </si>
  <si>
    <t>201700185</t>
  </si>
  <si>
    <t>201700233</t>
  </si>
  <si>
    <t>201700241</t>
  </si>
  <si>
    <t>201700266</t>
  </si>
  <si>
    <t>201700268</t>
  </si>
  <si>
    <t>201700290</t>
  </si>
  <si>
    <t>201700284</t>
  </si>
  <si>
    <t>201700285</t>
  </si>
  <si>
    <t>201700286</t>
  </si>
  <si>
    <t>&gt; Retour des documents au 28 février 2019</t>
  </si>
  <si>
    <t>Compte de résultat 2018</t>
  </si>
  <si>
    <t>Résultat 2018</t>
  </si>
  <si>
    <t>SITUATION FINANCIERE DE L’ASSOCIATION AU 31.12.2018</t>
  </si>
  <si>
    <t>(*) Les charges et produits indiqués doivent être inclus dans le compte de résultat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</si>
</sst>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0\ &quot;€&quot;"/>
    <numFmt numFmtId="165" formatCode="00000"/>
    <numFmt numFmtId="166" formatCode="dd/mm/yy"/>
    <numFmt numFmtId="167" formatCode="#,##0.00\ [$€-40C]"/>
  </numFmts>
  <fonts count="44" x14ac:knownFonts="1">
    <font>
      <sz val="10"/>
      <name val="Arial"/>
    </font>
    <font>
      <sz val="10"/>
      <name val="Arial"/>
      <family val="2"/>
    </font>
    <font>
      <b/>
      <sz val="10"/>
      <name val="Arial"/>
      <family val="2"/>
    </font>
    <font>
      <sz val="10"/>
      <color indexed="62"/>
      <name val="Arial"/>
      <family val="2"/>
    </font>
    <font>
      <sz val="12"/>
      <color indexed="62"/>
      <name val="Arial"/>
      <family val="2"/>
    </font>
    <font>
      <sz val="10"/>
      <color indexed="62"/>
      <name val="Arial"/>
      <family val="2"/>
    </font>
    <font>
      <b/>
      <sz val="11"/>
      <color indexed="62"/>
      <name val="Arial"/>
      <family val="2"/>
    </font>
    <font>
      <sz val="11"/>
      <color indexed="62"/>
      <name val="Arial"/>
      <family val="2"/>
    </font>
    <font>
      <b/>
      <sz val="10"/>
      <color indexed="62"/>
      <name val="Arial"/>
      <family val="2"/>
    </font>
    <font>
      <b/>
      <u/>
      <sz val="12"/>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8"/>
      <color indexed="81"/>
      <name val="Tahoma"/>
      <family val="2"/>
    </font>
    <font>
      <sz val="11"/>
      <name val="Arial"/>
      <family val="2"/>
    </font>
    <font>
      <u/>
      <sz val="10"/>
      <color indexed="12"/>
      <name val="MS Sans Serif"/>
      <family val="2"/>
    </font>
    <font>
      <sz val="10"/>
      <name val="MS Sans Serif"/>
      <family val="2"/>
    </font>
    <font>
      <b/>
      <sz val="10"/>
      <color indexed="12"/>
      <name val="MS Sans Serif"/>
      <family val="2"/>
    </font>
    <font>
      <i/>
      <sz val="11"/>
      <color indexed="62"/>
      <name val="Arial"/>
      <family val="2"/>
    </font>
    <font>
      <i/>
      <u/>
      <sz val="11"/>
      <color indexed="62"/>
      <name val="Arial"/>
      <family val="2"/>
    </font>
    <font>
      <b/>
      <sz val="10"/>
      <color indexed="10"/>
      <name val="Tahoma"/>
      <family val="2"/>
    </font>
    <font>
      <b/>
      <u/>
      <sz val="14"/>
      <color indexed="21"/>
      <name val="Arial"/>
      <family val="2"/>
    </font>
    <font>
      <sz val="10"/>
      <name val="Arial"/>
      <family val="2"/>
    </font>
    <font>
      <b/>
      <sz val="14"/>
      <color indexed="62"/>
      <name val="Arial"/>
      <family val="2"/>
    </font>
    <font>
      <b/>
      <u/>
      <sz val="14"/>
      <color indexed="10"/>
      <name val="Arial"/>
      <family val="2"/>
    </font>
    <font>
      <b/>
      <sz val="12"/>
      <name val="Arial"/>
      <family val="2"/>
    </font>
    <font>
      <b/>
      <sz val="11"/>
      <name val="Arial"/>
      <family val="2"/>
    </font>
    <font>
      <sz val="12"/>
      <name val="Arial"/>
      <family val="2"/>
    </font>
    <font>
      <b/>
      <sz val="12"/>
      <color indexed="62"/>
      <name val="Arial"/>
      <family val="2"/>
    </font>
    <font>
      <i/>
      <sz val="14"/>
      <color indexed="62"/>
      <name val="Arial"/>
      <family val="2"/>
    </font>
    <font>
      <sz val="14"/>
      <name val="Arial"/>
      <family val="2"/>
    </font>
    <font>
      <sz val="14"/>
      <color indexed="62"/>
      <name val="Arial"/>
      <family val="2"/>
    </font>
    <font>
      <b/>
      <i/>
      <u/>
      <sz val="15"/>
      <color indexed="10"/>
      <name val="Arial"/>
      <family val="2"/>
    </font>
    <font>
      <sz val="11"/>
      <color theme="3"/>
      <name val="Arial"/>
      <family val="2"/>
    </font>
    <font>
      <sz val="14"/>
      <color rgb="FFFF0000"/>
      <name val="Arial"/>
      <family val="2"/>
    </font>
    <font>
      <sz val="14"/>
      <color theme="4" tint="-0.249977111117893"/>
      <name val="MS Sans Serif"/>
      <family val="2"/>
    </font>
    <font>
      <sz val="11"/>
      <color rgb="FFFF0000"/>
      <name val="Arial"/>
      <family val="2"/>
    </font>
    <font>
      <sz val="8"/>
      <color rgb="FF000000"/>
      <name val="Tahom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18"/>
      </left>
      <right style="thin">
        <color indexed="18"/>
      </right>
      <top style="thin">
        <color indexed="18"/>
      </top>
      <bottom style="thin">
        <color indexed="18"/>
      </bottom>
      <diagonal/>
    </border>
    <border>
      <left style="thin">
        <color indexed="21"/>
      </left>
      <right/>
      <top/>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style="thin">
        <color indexed="21"/>
      </left>
      <right/>
      <top style="thin">
        <color indexed="21"/>
      </top>
      <bottom/>
      <diagonal/>
    </border>
    <border>
      <left/>
      <right/>
      <top style="thin">
        <color indexed="21"/>
      </top>
      <bottom/>
      <diagonal/>
    </border>
    <border>
      <left/>
      <right style="thin">
        <color indexed="21"/>
      </right>
      <top style="thin">
        <color indexed="21"/>
      </top>
      <bottom/>
      <diagonal/>
    </border>
    <border>
      <left style="thin">
        <color indexed="21"/>
      </left>
      <right style="thin">
        <color indexed="21"/>
      </right>
      <top/>
      <bottom/>
      <diagonal/>
    </border>
    <border>
      <left/>
      <right style="thin">
        <color indexed="21"/>
      </right>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style="thin">
        <color indexed="64"/>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21" fillId="0" borderId="0" applyNumberFormat="0" applyFill="0" applyBorder="0" applyAlignment="0" applyProtection="0"/>
    <xf numFmtId="44" fontId="1" fillId="0" borderId="0" applyFont="0" applyFill="0" applyBorder="0" applyAlignment="0" applyProtection="0"/>
    <xf numFmtId="0" fontId="22" fillId="0" borderId="0"/>
  </cellStyleXfs>
  <cellXfs count="147">
    <xf numFmtId="0" fontId="0" fillId="0" borderId="0" xfId="0"/>
    <xf numFmtId="0" fontId="6" fillId="2" borderId="0" xfId="0" applyFont="1" applyFill="1" applyAlignment="1" applyProtection="1">
      <alignment horizontal="right" vertical="center" wrapText="1"/>
    </xf>
    <xf numFmtId="0" fontId="6" fillId="2" borderId="0" xfId="0" applyFont="1" applyFill="1" applyAlignment="1" applyProtection="1">
      <alignment horizontal="left" vertical="center"/>
    </xf>
    <xf numFmtId="0" fontId="23" fillId="3" borderId="1" xfId="4" quotePrefix="1" applyNumberFormat="1" applyFont="1" applyFill="1" applyBorder="1" applyAlignment="1">
      <alignment horizontal="center" vertical="center" wrapText="1"/>
    </xf>
    <xf numFmtId="0" fontId="23" fillId="3" borderId="2" xfId="4" quotePrefix="1" applyNumberFormat="1" applyFont="1" applyFill="1" applyBorder="1" applyAlignment="1">
      <alignment horizontal="center" vertical="center" wrapText="1"/>
    </xf>
    <xf numFmtId="0" fontId="23" fillId="3" borderId="3" xfId="4" quotePrefix="1" applyNumberFormat="1" applyFont="1" applyFill="1" applyBorder="1" applyAlignment="1">
      <alignment horizontal="center" vertical="center" wrapText="1"/>
    </xf>
    <xf numFmtId="0" fontId="22" fillId="0" borderId="0" xfId="4"/>
    <xf numFmtId="0" fontId="22" fillId="0" borderId="0" xfId="4" applyFill="1"/>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6"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8"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2" fillId="0" borderId="4" xfId="0" applyFont="1" applyBorder="1" applyAlignment="1" applyProtection="1">
      <alignment horizontal="right" vertical="center" wrapText="1"/>
    </xf>
    <xf numFmtId="0" fontId="3" fillId="0" borderId="4" xfId="0" applyFont="1" applyBorder="1" applyAlignment="1" applyProtection="1">
      <alignment horizontal="right" vertical="center" wrapText="1"/>
    </xf>
    <xf numFmtId="0" fontId="3" fillId="0" borderId="4" xfId="0" applyFont="1" applyBorder="1" applyAlignment="1" applyProtection="1">
      <alignment vertical="center" wrapText="1"/>
    </xf>
    <xf numFmtId="0" fontId="12" fillId="0" borderId="4" xfId="0" applyFont="1" applyBorder="1" applyAlignment="1" applyProtection="1">
      <alignment vertical="center" wrapText="1"/>
    </xf>
    <xf numFmtId="0" fontId="3" fillId="0" borderId="5" xfId="0" applyFont="1" applyBorder="1" applyAlignment="1" applyProtection="1">
      <alignment vertical="center" wrapText="1"/>
    </xf>
    <xf numFmtId="0" fontId="12" fillId="2" borderId="4" xfId="0" applyFont="1" applyFill="1" applyBorder="1" applyAlignment="1" applyProtection="1">
      <alignment horizontal="right" vertical="center" wrapText="1"/>
    </xf>
    <xf numFmtId="0" fontId="13" fillId="0" borderId="4" xfId="0" applyFont="1" applyBorder="1" applyAlignment="1" applyProtection="1">
      <alignment vertical="center" wrapText="1"/>
    </xf>
    <xf numFmtId="0" fontId="3" fillId="0" borderId="4" xfId="0" applyFont="1" applyBorder="1" applyAlignment="1" applyProtection="1">
      <alignment horizontal="left" vertical="center" wrapText="1"/>
    </xf>
    <xf numFmtId="0" fontId="3" fillId="0" borderId="0" xfId="0" applyFont="1" applyAlignment="1" applyProtection="1">
      <alignment horizontal="left" vertical="center" wrapText="1"/>
    </xf>
    <xf numFmtId="0" fontId="12" fillId="0" borderId="0" xfId="0" applyFont="1" applyAlignment="1" applyProtection="1">
      <alignment vertical="center" wrapText="1"/>
    </xf>
    <xf numFmtId="49" fontId="7" fillId="2" borderId="0" xfId="0" applyNumberFormat="1" applyFont="1" applyFill="1" applyBorder="1" applyAlignment="1" applyProtection="1">
      <alignment vertical="center" wrapText="1"/>
    </xf>
    <xf numFmtId="0" fontId="3" fillId="0" borderId="0" xfId="0" applyFont="1" applyBorder="1" applyAlignment="1" applyProtection="1">
      <alignment horizontal="left" vertical="center" wrapText="1"/>
    </xf>
    <xf numFmtId="0" fontId="0" fillId="0" borderId="0" xfId="0" applyAlignment="1" applyProtection="1">
      <alignment horizontal="left" vertical="center" wrapText="1"/>
    </xf>
    <xf numFmtId="0" fontId="5" fillId="0" borderId="0" xfId="0" applyFont="1" applyBorder="1" applyAlignment="1" applyProtection="1">
      <alignment vertical="center"/>
    </xf>
    <xf numFmtId="166" fontId="7" fillId="2" borderId="0" xfId="0" applyNumberFormat="1" applyFont="1" applyFill="1" applyBorder="1" applyAlignment="1" applyProtection="1">
      <alignment vertical="center" wrapText="1"/>
    </xf>
    <xf numFmtId="0" fontId="0" fillId="0" borderId="0" xfId="0" applyBorder="1" applyAlignment="1" applyProtection="1">
      <alignment horizontal="left" vertical="center" wrapText="1"/>
    </xf>
    <xf numFmtId="0" fontId="3" fillId="0" borderId="0" xfId="0" applyFont="1" applyBorder="1" applyAlignment="1" applyProtection="1">
      <alignment vertical="center"/>
    </xf>
    <xf numFmtId="0" fontId="5" fillId="0" borderId="0" xfId="0" applyFont="1" applyAlignment="1" applyProtection="1">
      <alignment vertical="center"/>
    </xf>
    <xf numFmtId="0" fontId="3" fillId="0" borderId="6"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16" fillId="0" borderId="0" xfId="0" applyFont="1" applyAlignment="1" applyProtection="1">
      <alignment horizontal="center" vertical="center" wrapText="1"/>
    </xf>
    <xf numFmtId="0" fontId="4" fillId="0" borderId="0" xfId="0" applyFont="1" applyBorder="1" applyAlignment="1" applyProtection="1">
      <alignment vertical="center"/>
    </xf>
    <xf numFmtId="0" fontId="3" fillId="0" borderId="0" xfId="0" applyFont="1" applyAlignment="1" applyProtection="1">
      <alignment horizontal="center" vertical="center" wrapText="1"/>
    </xf>
    <xf numFmtId="0" fontId="4" fillId="0" borderId="0" xfId="0" applyFont="1" applyBorder="1" applyAlignment="1" applyProtection="1">
      <alignment horizontal="left" vertical="center" wrapText="1"/>
    </xf>
    <xf numFmtId="0" fontId="9" fillId="0" borderId="0" xfId="0" applyFont="1" applyBorder="1" applyAlignment="1" applyProtection="1">
      <alignment vertical="center"/>
    </xf>
    <xf numFmtId="0" fontId="4" fillId="0" borderId="4" xfId="0" applyFont="1" applyBorder="1" applyAlignment="1" applyProtection="1">
      <alignment vertical="center"/>
    </xf>
    <xf numFmtId="0" fontId="4" fillId="3" borderId="4"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164" fontId="4" fillId="0" borderId="0" xfId="0" applyNumberFormat="1" applyFont="1" applyBorder="1" applyAlignment="1" applyProtection="1">
      <alignment vertical="center"/>
    </xf>
    <xf numFmtId="0" fontId="4" fillId="0" borderId="4" xfId="0" applyFont="1" applyBorder="1" applyAlignment="1" applyProtection="1">
      <alignment vertical="center" wrapText="1"/>
    </xf>
    <xf numFmtId="0" fontId="4" fillId="0" borderId="4" xfId="0" applyFont="1" applyBorder="1" applyAlignment="1" applyProtection="1">
      <alignment vertical="center"/>
      <protection locked="0"/>
    </xf>
    <xf numFmtId="0" fontId="9" fillId="0" borderId="0" xfId="0" applyFont="1" applyFill="1" applyBorder="1" applyAlignment="1" applyProtection="1">
      <alignment vertical="center"/>
    </xf>
    <xf numFmtId="49" fontId="4" fillId="0" borderId="4" xfId="0" applyNumberFormat="1" applyFont="1" applyBorder="1" applyAlignment="1" applyProtection="1">
      <alignment vertical="center"/>
      <protection locked="0"/>
    </xf>
    <xf numFmtId="0" fontId="24" fillId="0" borderId="0" xfId="0" applyFont="1" applyBorder="1" applyAlignment="1" applyProtection="1">
      <alignment vertical="center"/>
    </xf>
    <xf numFmtId="164" fontId="4" fillId="3" borderId="7" xfId="0" applyNumberFormat="1" applyFont="1" applyFill="1" applyBorder="1" applyAlignment="1" applyProtection="1">
      <alignment vertical="center"/>
    </xf>
    <xf numFmtId="0" fontId="3" fillId="0" borderId="0" xfId="0" applyFont="1" applyAlignment="1" applyProtection="1">
      <alignment vertical="center"/>
    </xf>
    <xf numFmtId="0" fontId="0" fillId="0" borderId="0" xfId="0" applyFill="1" applyAlignment="1" applyProtection="1">
      <alignment horizontal="left" vertical="center" wrapText="1"/>
    </xf>
    <xf numFmtId="0" fontId="4" fillId="0" borderId="0" xfId="0" applyFont="1" applyBorder="1" applyAlignment="1" applyProtection="1">
      <alignment vertical="center" wrapText="1"/>
    </xf>
    <xf numFmtId="0" fontId="25" fillId="0" borderId="0" xfId="0" applyFont="1" applyAlignment="1" applyProtection="1">
      <alignment vertical="center"/>
    </xf>
    <xf numFmtId="0" fontId="24" fillId="0" borderId="0" xfId="0" applyFont="1" applyAlignment="1" applyProtection="1">
      <alignment vertical="center"/>
    </xf>
    <xf numFmtId="166" fontId="7" fillId="2" borderId="0" xfId="0" applyNumberFormat="1" applyFont="1" applyFill="1" applyBorder="1" applyAlignment="1" applyProtection="1">
      <alignment vertical="center" wrapText="1"/>
      <protection locked="0"/>
    </xf>
    <xf numFmtId="0" fontId="20" fillId="2" borderId="0" xfId="0" applyFont="1" applyFill="1" applyBorder="1" applyAlignment="1" applyProtection="1">
      <alignment horizontal="left" vertical="center" wrapText="1"/>
    </xf>
    <xf numFmtId="0" fontId="20" fillId="2" borderId="0" xfId="0" applyFont="1" applyFill="1" applyBorder="1" applyAlignment="1" applyProtection="1">
      <alignment horizontal="center" vertical="center" wrapText="1"/>
      <protection locked="0"/>
    </xf>
    <xf numFmtId="0" fontId="27" fillId="0" borderId="8" xfId="0" applyFont="1" applyBorder="1" applyAlignment="1" applyProtection="1">
      <alignment vertical="center"/>
    </xf>
    <xf numFmtId="0" fontId="4" fillId="0" borderId="0" xfId="0" applyFont="1" applyFill="1" applyBorder="1" applyAlignment="1" applyProtection="1">
      <alignment vertical="center" wrapText="1"/>
    </xf>
    <xf numFmtId="0" fontId="25" fillId="0" borderId="0" xfId="0" applyFont="1" applyAlignment="1" applyProtection="1">
      <alignment horizontal="left" vertical="center" wrapText="1"/>
    </xf>
    <xf numFmtId="0" fontId="7" fillId="0" borderId="0" xfId="0" applyFont="1" applyBorder="1" applyAlignment="1" applyProtection="1">
      <alignment vertical="center" wrapText="1"/>
    </xf>
    <xf numFmtId="0" fontId="39" fillId="0" borderId="0" xfId="0" applyFont="1" applyAlignment="1" applyProtection="1">
      <alignment vertical="center" wrapText="1"/>
    </xf>
    <xf numFmtId="0" fontId="39" fillId="0" borderId="0" xfId="2" applyFont="1" applyAlignment="1" applyProtection="1">
      <alignment vertical="center" wrapText="1"/>
    </xf>
    <xf numFmtId="0" fontId="20" fillId="0" borderId="0" xfId="0" applyFont="1" applyAlignment="1" applyProtection="1">
      <alignment vertical="center" wrapText="1"/>
    </xf>
    <xf numFmtId="0" fontId="39" fillId="0" borderId="0" xfId="0" applyFont="1" applyAlignment="1" applyProtection="1">
      <alignment vertical="center"/>
    </xf>
    <xf numFmtId="0" fontId="39" fillId="0" borderId="0" xfId="2" applyFont="1" applyAlignment="1" applyProtection="1">
      <alignment horizontal="left" vertical="center" wrapText="1"/>
    </xf>
    <xf numFmtId="0" fontId="31" fillId="0" borderId="0" xfId="0" applyFont="1" applyAlignment="1" applyProtection="1">
      <alignment vertical="center" wrapText="1"/>
    </xf>
    <xf numFmtId="0" fontId="28" fillId="0" borderId="0" xfId="0" applyFont="1" applyAlignment="1" applyProtection="1">
      <alignment vertical="center" wrapText="1"/>
    </xf>
    <xf numFmtId="0" fontId="31" fillId="0" borderId="0" xfId="0" applyFont="1" applyAlignment="1" applyProtection="1">
      <alignment horizontal="left" vertical="center" wrapText="1"/>
    </xf>
    <xf numFmtId="0" fontId="32" fillId="0" borderId="0" xfId="0" applyFont="1" applyAlignment="1" applyProtection="1">
      <alignment vertical="center" wrapText="1"/>
    </xf>
    <xf numFmtId="167" fontId="2" fillId="0" borderId="4" xfId="3" applyNumberFormat="1" applyFont="1" applyBorder="1" applyAlignment="1" applyProtection="1">
      <alignment horizontal="right" vertical="center" wrapText="1"/>
      <protection locked="0"/>
    </xf>
    <xf numFmtId="164" fontId="2" fillId="0" borderId="4" xfId="0" applyNumberFormat="1" applyFont="1" applyBorder="1" applyAlignment="1" applyProtection="1">
      <alignment horizontal="right" vertical="center" wrapText="1"/>
      <protection locked="0"/>
    </xf>
    <xf numFmtId="164" fontId="28" fillId="0" borderId="4" xfId="0" applyNumberFormat="1" applyFont="1" applyBorder="1" applyAlignment="1" applyProtection="1">
      <alignment horizontal="right" vertical="center" wrapText="1"/>
      <protection locked="0"/>
    </xf>
    <xf numFmtId="164" fontId="2" fillId="0" borderId="4" xfId="0" applyNumberFormat="1" applyFont="1" applyBorder="1" applyAlignment="1" applyProtection="1">
      <alignment horizontal="right" vertical="center" wrapText="1"/>
    </xf>
    <xf numFmtId="164" fontId="2" fillId="2" borderId="4" xfId="0" applyNumberFormat="1" applyFont="1" applyFill="1" applyBorder="1" applyAlignment="1" applyProtection="1">
      <alignment horizontal="right" vertical="center" wrapText="1"/>
    </xf>
    <xf numFmtId="44" fontId="28" fillId="0" borderId="4" xfId="3" applyFont="1" applyBorder="1" applyAlignment="1" applyProtection="1">
      <alignment horizontal="right" vertical="center" wrapText="1"/>
      <protection locked="0"/>
    </xf>
    <xf numFmtId="164" fontId="28" fillId="0" borderId="4" xfId="0" applyNumberFormat="1" applyFont="1" applyBorder="1" applyAlignment="1" applyProtection="1">
      <alignment horizontal="right" vertical="center" wrapText="1"/>
    </xf>
    <xf numFmtId="164" fontId="33" fillId="0" borderId="4" xfId="0" applyNumberFormat="1" applyFont="1" applyBorder="1" applyAlignment="1" applyProtection="1">
      <alignment vertical="center"/>
      <protection locked="0"/>
    </xf>
    <xf numFmtId="164" fontId="33" fillId="3" borderId="4" xfId="0" applyNumberFormat="1" applyFont="1" applyFill="1" applyBorder="1" applyAlignment="1" applyProtection="1">
      <alignment vertical="center"/>
    </xf>
    <xf numFmtId="164" fontId="33" fillId="0" borderId="0" xfId="0" applyNumberFormat="1" applyFont="1" applyBorder="1" applyAlignment="1" applyProtection="1">
      <alignment vertical="center"/>
    </xf>
    <xf numFmtId="164" fontId="33" fillId="0" borderId="0" xfId="0" applyNumberFormat="1" applyFont="1" applyFill="1" applyBorder="1" applyAlignment="1" applyProtection="1">
      <alignment vertical="center"/>
    </xf>
    <xf numFmtId="164" fontId="33" fillId="3" borderId="4" xfId="3" applyNumberFormat="1" applyFont="1" applyFill="1" applyBorder="1" applyAlignment="1" applyProtection="1">
      <alignment vertical="center"/>
    </xf>
    <xf numFmtId="0" fontId="34" fillId="0" borderId="0" xfId="0" applyFont="1" applyBorder="1" applyAlignment="1" applyProtection="1">
      <alignment horizontal="left" vertical="center" wrapText="1"/>
    </xf>
    <xf numFmtId="0" fontId="40" fillId="0" borderId="0" xfId="0" applyFont="1" applyAlignment="1" applyProtection="1">
      <alignment vertical="center"/>
    </xf>
    <xf numFmtId="0" fontId="41" fillId="0" borderId="0" xfId="2" applyFont="1" applyAlignment="1" applyProtection="1">
      <alignment vertical="center" wrapText="1"/>
    </xf>
    <xf numFmtId="0" fontId="35" fillId="0" borderId="0" xfId="0" applyFont="1" applyAlignment="1" applyProtection="1">
      <alignment horizontal="left" vertical="center" wrapText="1"/>
    </xf>
    <xf numFmtId="0" fontId="36" fillId="0" borderId="0" xfId="0" applyFont="1" applyAlignment="1" applyProtection="1">
      <alignment vertical="center" wrapText="1"/>
    </xf>
    <xf numFmtId="0" fontId="36" fillId="0" borderId="0" xfId="0" applyFont="1" applyBorder="1" applyAlignment="1" applyProtection="1">
      <alignment vertical="center" wrapText="1"/>
    </xf>
    <xf numFmtId="0" fontId="37" fillId="0" borderId="0" xfId="0" applyFont="1" applyBorder="1" applyAlignment="1" applyProtection="1">
      <alignment vertical="center" wrapText="1"/>
    </xf>
    <xf numFmtId="0" fontId="37" fillId="0" borderId="0" xfId="0" applyFont="1" applyAlignment="1" applyProtection="1">
      <alignment vertical="center" wrapText="1"/>
    </xf>
    <xf numFmtId="0" fontId="0" fillId="0" borderId="1" xfId="0" applyBorder="1" applyAlignment="1" applyProtection="1">
      <alignment vertical="center" wrapText="1"/>
      <protection locked="0"/>
    </xf>
    <xf numFmtId="0" fontId="40" fillId="0" borderId="0" xfId="0" applyFont="1" applyAlignment="1" applyProtection="1">
      <alignment horizontal="left" vertical="center" wrapText="1"/>
    </xf>
    <xf numFmtId="0" fontId="42" fillId="0" borderId="0"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40" fillId="0" borderId="0" xfId="0" applyFont="1" applyBorder="1" applyAlignment="1" applyProtection="1">
      <alignment horizontal="left" vertical="center" wrapText="1"/>
    </xf>
    <xf numFmtId="164" fontId="2" fillId="2" borderId="4" xfId="0" applyNumberFormat="1" applyFont="1" applyFill="1" applyBorder="1" applyAlignment="1" applyProtection="1">
      <alignment horizontal="right" vertical="center" wrapText="1"/>
      <protection locked="0"/>
    </xf>
    <xf numFmtId="0" fontId="2" fillId="2" borderId="4" xfId="0" applyNumberFormat="1" applyFont="1" applyFill="1" applyBorder="1" applyAlignment="1" applyProtection="1">
      <alignment horizontal="right" vertical="center" wrapText="1"/>
      <protection locked="0"/>
    </xf>
    <xf numFmtId="14" fontId="2" fillId="2" borderId="4" xfId="0" applyNumberFormat="1" applyFont="1" applyFill="1" applyBorder="1" applyAlignment="1" applyProtection="1">
      <alignment horizontal="right" vertical="center" wrapText="1"/>
      <protection locked="0"/>
    </xf>
    <xf numFmtId="0" fontId="23" fillId="0" borderId="1" xfId="4" quotePrefix="1" applyNumberFormat="1" applyFont="1" applyFill="1" applyBorder="1" applyAlignment="1">
      <alignment horizontal="center" vertical="center" wrapText="1"/>
    </xf>
    <xf numFmtId="165" fontId="0" fillId="0" borderId="1" xfId="0" applyNumberFormat="1" applyBorder="1" applyAlignment="1">
      <alignment horizontal="left"/>
    </xf>
    <xf numFmtId="49" fontId="0" fillId="0" borderId="1" xfId="0" applyNumberFormat="1" applyBorder="1"/>
    <xf numFmtId="0" fontId="22" fillId="0" borderId="1" xfId="4" applyBorder="1"/>
    <xf numFmtId="164" fontId="2" fillId="2" borderId="5" xfId="0" applyNumberFormat="1" applyFont="1" applyFill="1" applyBorder="1" applyAlignment="1" applyProtection="1">
      <alignment horizontal="center" vertical="center" wrapText="1"/>
    </xf>
    <xf numFmtId="164" fontId="2" fillId="2" borderId="15" xfId="0" applyNumberFormat="1" applyFont="1" applyFill="1" applyBorder="1" applyAlignment="1" applyProtection="1">
      <alignment horizontal="center" vertical="center" wrapText="1"/>
    </xf>
    <xf numFmtId="164" fontId="2" fillId="2" borderId="6" xfId="0" applyNumberFormat="1" applyFont="1" applyFill="1" applyBorder="1" applyAlignment="1" applyProtection="1">
      <alignment horizontal="center" vertical="center" wrapText="1"/>
    </xf>
    <xf numFmtId="0" fontId="32" fillId="0" borderId="9" xfId="0" applyFont="1" applyBorder="1" applyAlignment="1" applyProtection="1">
      <alignment horizontal="left" vertical="center" wrapText="1"/>
      <protection locked="0"/>
    </xf>
    <xf numFmtId="0" fontId="32" fillId="0" borderId="11" xfId="0" applyFont="1" applyBorder="1" applyAlignment="1" applyProtection="1">
      <alignment horizontal="left" vertical="center" wrapText="1"/>
      <protection locked="0"/>
    </xf>
    <xf numFmtId="0" fontId="12" fillId="0" borderId="9"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32" fillId="0" borderId="10" xfId="0" applyFont="1" applyBorder="1" applyAlignment="1" applyProtection="1">
      <alignment horizontal="left" vertical="center" wrapText="1"/>
      <protection locked="0"/>
    </xf>
    <xf numFmtId="0" fontId="20" fillId="0" borderId="9" xfId="3" applyNumberFormat="1" applyFont="1" applyBorder="1" applyAlignment="1" applyProtection="1">
      <alignment horizontal="left" vertical="center" wrapText="1"/>
      <protection locked="0"/>
    </xf>
    <xf numFmtId="0" fontId="20" fillId="0" borderId="10" xfId="3" applyNumberFormat="1" applyFont="1" applyBorder="1" applyAlignment="1" applyProtection="1">
      <alignment horizontal="left" vertical="center" wrapText="1"/>
      <protection locked="0"/>
    </xf>
    <xf numFmtId="0" fontId="20" fillId="0" borderId="11" xfId="3" applyNumberFormat="1" applyFont="1" applyBorder="1" applyAlignment="1" applyProtection="1">
      <alignment horizontal="left" vertical="center" wrapText="1"/>
      <protection locked="0"/>
    </xf>
    <xf numFmtId="0" fontId="16" fillId="0" borderId="0" xfId="0" applyFont="1" applyAlignment="1" applyProtection="1">
      <alignment horizontal="left" wrapText="1"/>
    </xf>
    <xf numFmtId="164" fontId="28" fillId="0" borderId="5" xfId="0" applyNumberFormat="1" applyFont="1" applyBorder="1" applyAlignment="1" applyProtection="1">
      <alignment horizontal="right" vertical="center" wrapText="1"/>
      <protection locked="0"/>
    </xf>
    <xf numFmtId="164" fontId="28" fillId="0" borderId="6" xfId="0" applyNumberFormat="1" applyFont="1" applyBorder="1" applyAlignment="1" applyProtection="1">
      <alignment horizontal="right" vertical="center" wrapText="1"/>
      <protection locked="0"/>
    </xf>
    <xf numFmtId="0" fontId="3" fillId="0" borderId="5" xfId="0" applyFont="1" applyBorder="1" applyAlignment="1" applyProtection="1">
      <alignment horizontal="right" vertical="center" wrapText="1"/>
    </xf>
    <xf numFmtId="0" fontId="3" fillId="0" borderId="15" xfId="0" applyFont="1" applyBorder="1" applyAlignment="1" applyProtection="1">
      <alignment horizontal="right" vertical="center" wrapText="1"/>
    </xf>
    <xf numFmtId="0" fontId="3" fillId="0" borderId="6" xfId="0" applyFont="1" applyBorder="1" applyAlignment="1" applyProtection="1">
      <alignment horizontal="right" vertical="center" wrapText="1"/>
    </xf>
    <xf numFmtId="0" fontId="40" fillId="0" borderId="0" xfId="0" applyFont="1" applyAlignment="1" applyProtection="1">
      <alignment horizontal="left" vertical="center" wrapText="1"/>
    </xf>
    <xf numFmtId="0" fontId="31" fillId="0" borderId="19" xfId="0" applyFont="1" applyBorder="1" applyAlignment="1" applyProtection="1">
      <alignment horizontal="left" vertical="center" wrapText="1"/>
      <protection locked="0"/>
    </xf>
    <xf numFmtId="0" fontId="31" fillId="0" borderId="3" xfId="0" applyFont="1" applyBorder="1" applyAlignment="1" applyProtection="1">
      <alignment horizontal="left" vertical="center" wrapText="1"/>
      <protection locked="0"/>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1" fillId="0" borderId="10" xfId="0" applyFont="1" applyBorder="1" applyAlignment="1" applyProtection="1">
      <alignment vertical="center"/>
    </xf>
    <xf numFmtId="0" fontId="11" fillId="0" borderId="11" xfId="0" applyFont="1" applyBorder="1" applyAlignment="1" applyProtection="1">
      <alignment vertical="center"/>
    </xf>
    <xf numFmtId="0" fontId="31" fillId="0" borderId="0" xfId="0" applyFont="1" applyAlignment="1" applyProtection="1">
      <alignment horizontal="left" vertical="center" wrapText="1"/>
    </xf>
    <xf numFmtId="0" fontId="8" fillId="0" borderId="16" xfId="0" applyFont="1" applyBorder="1" applyAlignment="1" applyProtection="1">
      <alignment horizontal="center" vertical="center" wrapText="1"/>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38" fillId="0" borderId="0" xfId="0" applyFont="1" applyAlignment="1" applyProtection="1">
      <alignment horizontal="left" vertical="center" wrapText="1"/>
    </xf>
    <xf numFmtId="0" fontId="29" fillId="0" borderId="0" xfId="0" applyFont="1" applyBorder="1" applyAlignment="1" applyProtection="1">
      <alignment horizontal="center" vertical="center"/>
    </xf>
    <xf numFmtId="0" fontId="6" fillId="2" borderId="0" xfId="0" applyFont="1" applyFill="1" applyBorder="1" applyAlignment="1" applyProtection="1">
      <alignment horizontal="center" vertical="center" wrapText="1"/>
    </xf>
    <xf numFmtId="0" fontId="34" fillId="0" borderId="0" xfId="0" applyFont="1" applyBorder="1" applyAlignment="1" applyProtection="1">
      <alignment horizontal="left" vertical="center" wrapText="1"/>
    </xf>
    <xf numFmtId="0" fontId="4" fillId="3" borderId="17"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9" fillId="0" borderId="0" xfId="0" applyFont="1" applyBorder="1" applyAlignment="1" applyProtection="1">
      <alignment horizontal="left" vertical="center"/>
    </xf>
    <xf numFmtId="0" fontId="4" fillId="0" borderId="0" xfId="0" applyFont="1" applyBorder="1" applyAlignment="1" applyProtection="1">
      <alignment horizontal="left" vertical="center" wrapText="1"/>
    </xf>
  </cellXfs>
  <cellStyles count="5">
    <cellStyle name="Euro" xfId="1" xr:uid="{00000000-0005-0000-0000-000000000000}"/>
    <cellStyle name="Lien hypertexte" xfId="2" builtinId="8"/>
    <cellStyle name="Monétaire" xfId="3" builtinId="4"/>
    <cellStyle name="Normal" xfId="0" builtinId="0"/>
    <cellStyle name="Normal_AFC_GEST_EQUIP" xfId="4" xr:uid="{00000000-0005-0000-0000-00000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Compte de r&#233;sultat 2018'!A1"/><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542925</xdr:colOff>
      <xdr:row>0</xdr:row>
      <xdr:rowOff>66675</xdr:rowOff>
    </xdr:from>
    <xdr:to>
      <xdr:col>1</xdr:col>
      <xdr:colOff>352425</xdr:colOff>
      <xdr:row>6</xdr:row>
      <xdr:rowOff>38100</xdr:rowOff>
    </xdr:to>
    <xdr:pic>
      <xdr:nvPicPr>
        <xdr:cNvPr id="14223" name="Picture 1">
          <a:extLst>
            <a:ext uri="{FF2B5EF4-FFF2-40B4-BE49-F238E27FC236}">
              <a16:creationId xmlns:a16="http://schemas.microsoft.com/office/drawing/2014/main" id="{00000000-0008-0000-0000-00008F3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66675"/>
          <a:ext cx="723900" cy="104775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85726</xdr:colOff>
      <xdr:row>6</xdr:row>
      <xdr:rowOff>123825</xdr:rowOff>
    </xdr:from>
    <xdr:to>
      <xdr:col>1</xdr:col>
      <xdr:colOff>872291</xdr:colOff>
      <xdr:row>6</xdr:row>
      <xdr:rowOff>920751</xdr:rowOff>
    </xdr:to>
    <xdr:sp macro="" textlink="">
      <xdr:nvSpPr>
        <xdr:cNvPr id="13314" name="AutoShape 2">
          <a:extLst>
            <a:ext uri="{FF2B5EF4-FFF2-40B4-BE49-F238E27FC236}">
              <a16:creationId xmlns:a16="http://schemas.microsoft.com/office/drawing/2014/main" id="{00000000-0008-0000-0000-000002340000}"/>
            </a:ext>
          </a:extLst>
        </xdr:cNvPr>
        <xdr:cNvSpPr>
          <a:spLocks noChangeArrowheads="1"/>
        </xdr:cNvSpPr>
      </xdr:nvSpPr>
      <xdr:spPr bwMode="auto">
        <a:xfrm>
          <a:off x="85726" y="1182158"/>
          <a:ext cx="1696732" cy="796926"/>
        </a:xfrm>
        <a:prstGeom prst="roundRect">
          <a:avLst>
            <a:gd name="adj" fmla="val 16667"/>
          </a:avLst>
        </a:prstGeom>
        <a:solidFill>
          <a:srgbClr val="FFFFFF"/>
        </a:solidFill>
        <a:ln w="19050">
          <a:solidFill>
            <a:srgbClr val="008080"/>
          </a:solidFill>
          <a:round/>
          <a:headEnd/>
          <a:tailEnd/>
        </a:ln>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 </a:t>
          </a:r>
          <a:r>
            <a:rPr lang="fr-FR" sz="850" b="0" i="0" u="none" strike="noStrike" baseline="0">
              <a:solidFill>
                <a:srgbClr val="333399"/>
              </a:solidFill>
              <a:latin typeface="Times New Roman"/>
              <a:cs typeface="Times New Roman"/>
            </a:rPr>
            <a:t>02.47.31.55.50</a:t>
          </a:r>
        </a:p>
        <a:p>
          <a:pPr algn="l" rtl="0">
            <a:defRPr sz="1000"/>
          </a:pPr>
          <a:endParaRPr lang="fr-FR"/>
        </a:p>
      </xdr:txBody>
    </xdr:sp>
    <xdr:clientData/>
  </xdr:twoCellAnchor>
  <xdr:twoCellAnchor editAs="oneCell">
    <xdr:from>
      <xdr:col>4</xdr:col>
      <xdr:colOff>9525</xdr:colOff>
      <xdr:row>1</xdr:row>
      <xdr:rowOff>104775</xdr:rowOff>
    </xdr:from>
    <xdr:to>
      <xdr:col>8</xdr:col>
      <xdr:colOff>1295400</xdr:colOff>
      <xdr:row>6</xdr:row>
      <xdr:rowOff>428625</xdr:rowOff>
    </xdr:to>
    <xdr:pic>
      <xdr:nvPicPr>
        <xdr:cNvPr id="14225" name="Image 40" descr="http://safirstk01.intra.cnaf/AdminV4/tempImg/5283aa07e0912.png">
          <a:extLst>
            <a:ext uri="{FF2B5EF4-FFF2-40B4-BE49-F238E27FC236}">
              <a16:creationId xmlns:a16="http://schemas.microsoft.com/office/drawing/2014/main" id="{00000000-0008-0000-0000-0000913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91175" y="266700"/>
          <a:ext cx="565785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254000</xdr:colOff>
      <xdr:row>122</xdr:row>
      <xdr:rowOff>63500</xdr:rowOff>
    </xdr:from>
    <xdr:to>
      <xdr:col>8</xdr:col>
      <xdr:colOff>730250</xdr:colOff>
      <xdr:row>124</xdr:row>
      <xdr:rowOff>201083</xdr:rowOff>
    </xdr:to>
    <xdr:sp macro="" textlink="">
      <xdr:nvSpPr>
        <xdr:cNvPr id="6" name="Flèche vers le haut 5">
          <a:hlinkClick xmlns:r="http://schemas.openxmlformats.org/officeDocument/2006/relationships" r:id="rId3" tooltip="revenir en haut du document pour le vérifier"/>
          <a:extLst>
            <a:ext uri="{FF2B5EF4-FFF2-40B4-BE49-F238E27FC236}">
              <a16:creationId xmlns:a16="http://schemas.microsoft.com/office/drawing/2014/main" id="{00000000-0008-0000-0000-000006000000}"/>
            </a:ext>
          </a:extLst>
        </xdr:cNvPr>
        <xdr:cNvSpPr/>
      </xdr:nvSpPr>
      <xdr:spPr>
        <a:xfrm>
          <a:off x="10974917" y="28776083"/>
          <a:ext cx="476250" cy="772583"/>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mc:AlternateContent xmlns:mc="http://schemas.openxmlformats.org/markup-compatibility/2006">
    <mc:Choice xmlns:a14="http://schemas.microsoft.com/office/drawing/2010/main" Requires="a14">
      <xdr:twoCellAnchor editAs="oneCell">
        <xdr:from>
          <xdr:col>6</xdr:col>
          <xdr:colOff>390525</xdr:colOff>
          <xdr:row>26</xdr:row>
          <xdr:rowOff>219075</xdr:rowOff>
        </xdr:from>
        <xdr:to>
          <xdr:col>7</xdr:col>
          <xdr:colOff>142875</xdr:colOff>
          <xdr:row>28</xdr:row>
          <xdr:rowOff>0</xdr:rowOff>
        </xdr:to>
        <xdr:sp macro="" textlink="">
          <xdr:nvSpPr>
            <xdr:cNvPr id="13820" name="Check Box 508" hidden="1">
              <a:extLst>
                <a:ext uri="{63B3BB69-23CF-44E3-9099-C40C66FF867C}">
                  <a14:compatExt spid="_x0000_s13820"/>
                </a:ext>
                <a:ext uri="{FF2B5EF4-FFF2-40B4-BE49-F238E27FC236}">
                  <a16:creationId xmlns:a16="http://schemas.microsoft.com/office/drawing/2014/main" id="{00000000-0008-0000-0000-0000F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26</xdr:row>
          <xdr:rowOff>200025</xdr:rowOff>
        </xdr:from>
        <xdr:to>
          <xdr:col>7</xdr:col>
          <xdr:colOff>1266825</xdr:colOff>
          <xdr:row>28</xdr:row>
          <xdr:rowOff>28575</xdr:rowOff>
        </xdr:to>
        <xdr:sp macro="" textlink="">
          <xdr:nvSpPr>
            <xdr:cNvPr id="13821" name="Check Box 509" hidden="1">
              <a:extLst>
                <a:ext uri="{63B3BB69-23CF-44E3-9099-C40C66FF867C}">
                  <a14:compatExt spid="_x0000_s13821"/>
                </a:ext>
                <a:ext uri="{FF2B5EF4-FFF2-40B4-BE49-F238E27FC236}">
                  <a16:creationId xmlns:a16="http://schemas.microsoft.com/office/drawing/2014/main" id="{00000000-0008-0000-0000-0000F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 </a:t>
              </a:r>
            </a:p>
          </xdr:txBody>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mailto:%20gestion.actionsociale@caftours.cnafmail.fr"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2:Z126"/>
  <sheetViews>
    <sheetView showGridLines="0" showZeros="0" tabSelected="1" zoomScale="90" zoomScaleNormal="90" zoomScaleSheetLayoutView="75" workbookViewId="0">
      <selection activeCell="H11" sqref="H11:I11"/>
    </sheetView>
  </sheetViews>
  <sheetFormatPr baseColWidth="10" defaultRowHeight="12.75" x14ac:dyDescent="0.2"/>
  <cols>
    <col min="1" max="1" width="13.7109375" style="8" customWidth="1"/>
    <col min="2" max="2" width="45.7109375" style="8" customWidth="1"/>
    <col min="3" max="3" width="19.7109375" style="8" customWidth="1"/>
    <col min="4" max="5" width="4.5703125" style="8" customWidth="1"/>
    <col min="6" max="6" width="1.7109375" style="9" customWidth="1"/>
    <col min="7" max="7" width="16.28515625" style="10" customWidth="1"/>
    <col min="8" max="8" width="43" style="8" customWidth="1"/>
    <col min="9" max="9" width="30.85546875" style="8" customWidth="1"/>
    <col min="10" max="25" width="11.42578125" style="8"/>
    <col min="26" max="26" width="26.85546875" style="8" bestFit="1" customWidth="1"/>
    <col min="27" max="16384" width="11.42578125" style="8"/>
  </cols>
  <sheetData>
    <row r="2" spans="1:9" x14ac:dyDescent="0.2">
      <c r="B2" s="9"/>
      <c r="C2" s="9"/>
    </row>
    <row r="3" spans="1:9" x14ac:dyDescent="0.2">
      <c r="B3" s="11"/>
      <c r="C3" s="11"/>
    </row>
    <row r="4" spans="1:9" x14ac:dyDescent="0.2">
      <c r="A4" s="36"/>
      <c r="B4" s="36"/>
      <c r="C4" s="11"/>
    </row>
    <row r="5" spans="1:9" x14ac:dyDescent="0.2">
      <c r="A5" s="120"/>
      <c r="B5" s="120"/>
      <c r="C5" s="11"/>
    </row>
    <row r="6" spans="1:9" ht="21" customHeight="1" x14ac:dyDescent="0.2">
      <c r="A6" s="120"/>
      <c r="B6" s="120"/>
      <c r="C6" s="11"/>
    </row>
    <row r="7" spans="1:9" ht="79.5" customHeight="1" x14ac:dyDescent="0.2">
      <c r="A7" s="120"/>
      <c r="B7" s="120"/>
      <c r="C7" s="11"/>
    </row>
    <row r="8" spans="1:9" ht="34.5" customHeight="1" x14ac:dyDescent="0.2">
      <c r="C8" s="131" t="s">
        <v>258</v>
      </c>
      <c r="D8" s="132"/>
      <c r="E8" s="132"/>
      <c r="F8" s="132"/>
      <c r="G8" s="132"/>
      <c r="H8" s="133"/>
    </row>
    <row r="10" spans="1:9" ht="13.5" customHeight="1" x14ac:dyDescent="0.2"/>
    <row r="11" spans="1:9" ht="27" customHeight="1" x14ac:dyDescent="0.2">
      <c r="G11" s="54" t="s">
        <v>26</v>
      </c>
      <c r="H11" s="127" t="s">
        <v>232</v>
      </c>
      <c r="I11" s="128"/>
    </row>
    <row r="12" spans="1:9" ht="27" customHeight="1" x14ac:dyDescent="0.2">
      <c r="A12" s="139" t="s">
        <v>257</v>
      </c>
      <c r="B12" s="139"/>
      <c r="C12" s="139"/>
      <c r="G12" s="54" t="s">
        <v>27</v>
      </c>
      <c r="H12" s="69">
        <f>IF($H$11&lt;&gt;"",VLOOKUP($H$11,TABLEIDENTIF,5,FALSE),"")</f>
        <v>0</v>
      </c>
      <c r="I12" s="70"/>
    </row>
    <row r="13" spans="1:9" ht="27" customHeight="1" x14ac:dyDescent="0.2">
      <c r="G13" s="54" t="s">
        <v>8</v>
      </c>
      <c r="H13" s="69">
        <f>IF($H$11&lt;&gt;"",VLOOKUP($H$11,TABLEIDENTIF,8,FALSE),"")</f>
        <v>0</v>
      </c>
      <c r="I13" s="70"/>
    </row>
    <row r="14" spans="1:9" ht="27" customHeight="1" x14ac:dyDescent="0.2">
      <c r="G14" s="54" t="s">
        <v>28</v>
      </c>
      <c r="H14" s="134">
        <f>IF($H$11&lt;&gt;"",VLOOKUP($H$11,TABLEIDENTIF,3,FALSE),"")</f>
        <v>0</v>
      </c>
      <c r="I14" s="134"/>
    </row>
    <row r="15" spans="1:9" ht="27" customHeight="1" x14ac:dyDescent="0.2">
      <c r="B15" s="64"/>
      <c r="G15" s="61" t="s">
        <v>122</v>
      </c>
      <c r="H15" s="71">
        <f>IF($H$11&lt;&gt;"",VLOOKUP($H$11,TABLEIDENTIF,7,FALSE),"")</f>
        <v>0</v>
      </c>
      <c r="I15" s="70"/>
    </row>
    <row r="16" spans="1:9" ht="27" customHeight="1" x14ac:dyDescent="0.2">
      <c r="A16" s="55" t="s">
        <v>126</v>
      </c>
      <c r="B16" s="65" t="s">
        <v>127</v>
      </c>
      <c r="G16" s="54" t="s">
        <v>74</v>
      </c>
      <c r="H16" s="69">
        <f>IF($H$11&lt;&gt;"",VLOOKUP($H$11,TABLEIDENTIF,6,FALSE),"")</f>
        <v>0</v>
      </c>
      <c r="I16" s="70"/>
    </row>
    <row r="17" spans="1:9" ht="25.5" customHeight="1" x14ac:dyDescent="0.2">
      <c r="A17" s="66"/>
      <c r="B17" s="67"/>
      <c r="C17" s="56"/>
      <c r="G17" s="63" t="s">
        <v>124</v>
      </c>
      <c r="H17" s="72" t="s">
        <v>125</v>
      </c>
      <c r="I17" s="70"/>
    </row>
    <row r="18" spans="1:9" ht="14.25" x14ac:dyDescent="0.2">
      <c r="A18" s="62"/>
      <c r="B18" s="68"/>
      <c r="C18" s="56"/>
      <c r="G18" s="12"/>
      <c r="H18" s="13"/>
    </row>
    <row r="19" spans="1:9" ht="14.25" x14ac:dyDescent="0.2">
      <c r="A19" s="62"/>
      <c r="B19" s="68"/>
      <c r="C19" s="56"/>
      <c r="G19" s="12"/>
      <c r="H19" s="13"/>
    </row>
    <row r="20" spans="1:9" ht="18" x14ac:dyDescent="0.2">
      <c r="A20" s="126" t="s">
        <v>146</v>
      </c>
      <c r="B20" s="126"/>
      <c r="C20" s="136"/>
      <c r="D20" s="137"/>
      <c r="E20" s="138"/>
      <c r="G20" s="12"/>
      <c r="H20" s="13"/>
    </row>
    <row r="21" spans="1:9" ht="18" x14ac:dyDescent="0.2">
      <c r="A21" s="94"/>
      <c r="B21" s="94"/>
      <c r="C21" s="95"/>
      <c r="G21" s="12"/>
      <c r="H21" s="13"/>
    </row>
    <row r="22" spans="1:9" ht="54" customHeight="1" x14ac:dyDescent="0.2">
      <c r="A22" s="110" t="s">
        <v>229</v>
      </c>
      <c r="B22" s="111"/>
      <c r="C22" s="110" t="s">
        <v>230</v>
      </c>
      <c r="D22" s="112"/>
      <c r="E22" s="111"/>
      <c r="F22" s="113" t="s">
        <v>231</v>
      </c>
      <c r="G22" s="114"/>
      <c r="H22" s="115"/>
    </row>
    <row r="23" spans="1:9" ht="32.25" customHeight="1" x14ac:dyDescent="0.2">
      <c r="A23" s="108"/>
      <c r="B23" s="109"/>
      <c r="C23" s="108"/>
      <c r="D23" s="116"/>
      <c r="E23" s="109"/>
      <c r="F23" s="117"/>
      <c r="G23" s="118"/>
      <c r="H23" s="119"/>
    </row>
    <row r="24" spans="1:9" ht="32.25" customHeight="1" x14ac:dyDescent="0.2">
      <c r="A24" s="108"/>
      <c r="B24" s="109"/>
      <c r="C24" s="108"/>
      <c r="D24" s="116"/>
      <c r="E24" s="109"/>
      <c r="F24" s="117"/>
      <c r="G24" s="118"/>
      <c r="H24" s="119"/>
    </row>
    <row r="25" spans="1:9" ht="32.25" customHeight="1" x14ac:dyDescent="0.2">
      <c r="A25" s="108"/>
      <c r="B25" s="109"/>
      <c r="C25" s="108"/>
      <c r="D25" s="116"/>
      <c r="E25" s="109"/>
      <c r="F25" s="117"/>
      <c r="G25" s="118"/>
      <c r="H25" s="119"/>
    </row>
    <row r="26" spans="1:9" ht="32.25" customHeight="1" x14ac:dyDescent="0.2">
      <c r="A26" s="108"/>
      <c r="B26" s="109"/>
      <c r="C26" s="108"/>
      <c r="D26" s="116"/>
      <c r="E26" s="109"/>
      <c r="F26" s="117"/>
      <c r="G26" s="118"/>
      <c r="H26" s="119"/>
    </row>
    <row r="27" spans="1:9" ht="18" x14ac:dyDescent="0.2">
      <c r="A27" s="97"/>
      <c r="B27" s="97"/>
      <c r="C27" s="95"/>
      <c r="D27" s="9"/>
      <c r="E27" s="9"/>
      <c r="G27" s="12"/>
      <c r="H27" s="13"/>
    </row>
    <row r="28" spans="1:9" ht="19.5" x14ac:dyDescent="0.2">
      <c r="A28" s="86" t="s">
        <v>145</v>
      </c>
      <c r="B28" s="87"/>
      <c r="C28" s="88"/>
      <c r="D28" s="89"/>
      <c r="E28" s="89"/>
      <c r="F28" s="90"/>
      <c r="G28" s="91"/>
      <c r="H28" s="92"/>
    </row>
    <row r="29" spans="1:9" ht="27.75" customHeight="1" x14ac:dyDescent="0.2">
      <c r="A29" s="62"/>
      <c r="B29" s="68"/>
      <c r="C29" s="56"/>
      <c r="G29" s="12"/>
      <c r="H29" s="13"/>
    </row>
    <row r="30" spans="1:9" s="15" customFormat="1" x14ac:dyDescent="0.2">
      <c r="A30" s="129" t="s">
        <v>9</v>
      </c>
      <c r="B30" s="129" t="s">
        <v>10</v>
      </c>
      <c r="C30" s="129" t="s">
        <v>259</v>
      </c>
      <c r="D30" s="14"/>
      <c r="E30" s="14"/>
      <c r="F30" s="135"/>
      <c r="G30" s="129" t="s">
        <v>9</v>
      </c>
      <c r="H30" s="129" t="s">
        <v>1</v>
      </c>
      <c r="I30" s="129" t="s">
        <v>259</v>
      </c>
    </row>
    <row r="31" spans="1:9" x14ac:dyDescent="0.2">
      <c r="A31" s="130"/>
      <c r="B31" s="130"/>
      <c r="C31" s="130"/>
      <c r="D31" s="14"/>
      <c r="E31" s="14"/>
      <c r="F31" s="135"/>
      <c r="G31" s="130"/>
      <c r="H31" s="130"/>
      <c r="I31" s="130"/>
    </row>
    <row r="32" spans="1:9" ht="25.5" customHeight="1" x14ac:dyDescent="0.2">
      <c r="A32" s="16">
        <v>60</v>
      </c>
      <c r="B32" s="16" t="s">
        <v>0</v>
      </c>
      <c r="C32" s="73"/>
      <c r="D32" s="12"/>
      <c r="E32" s="12"/>
      <c r="F32" s="12"/>
      <c r="G32" s="17">
        <v>70623</v>
      </c>
      <c r="H32" s="18" t="s">
        <v>24</v>
      </c>
      <c r="I32" s="78"/>
    </row>
    <row r="33" spans="1:9" ht="25.5" customHeight="1" x14ac:dyDescent="0.2">
      <c r="A33" s="16">
        <v>61</v>
      </c>
      <c r="B33" s="16" t="s">
        <v>2</v>
      </c>
      <c r="C33" s="74"/>
      <c r="D33" s="12"/>
      <c r="E33" s="12"/>
      <c r="F33" s="12"/>
      <c r="G33" s="17">
        <v>70642</v>
      </c>
      <c r="H33" s="18" t="s">
        <v>76</v>
      </c>
      <c r="I33" s="78"/>
    </row>
    <row r="34" spans="1:9" ht="25.5" customHeight="1" x14ac:dyDescent="0.2">
      <c r="A34" s="16">
        <v>62</v>
      </c>
      <c r="B34" s="16" t="s">
        <v>3</v>
      </c>
      <c r="C34" s="74"/>
      <c r="D34" s="12"/>
      <c r="E34" s="12"/>
      <c r="F34" s="12"/>
      <c r="G34" s="17">
        <v>708</v>
      </c>
      <c r="H34" s="18" t="s">
        <v>75</v>
      </c>
      <c r="I34" s="75"/>
    </row>
    <row r="35" spans="1:9" ht="25.5" customHeight="1" x14ac:dyDescent="0.2">
      <c r="A35" s="19">
        <v>63</v>
      </c>
      <c r="B35" s="16" t="s">
        <v>34</v>
      </c>
      <c r="C35" s="74"/>
      <c r="D35" s="12"/>
      <c r="E35" s="12"/>
      <c r="F35" s="12"/>
      <c r="G35" s="17">
        <v>741</v>
      </c>
      <c r="H35" s="18" t="s">
        <v>11</v>
      </c>
      <c r="I35" s="75"/>
    </row>
    <row r="36" spans="1:9" ht="25.5" customHeight="1" x14ac:dyDescent="0.2">
      <c r="A36" s="19">
        <v>64</v>
      </c>
      <c r="B36" s="16" t="s">
        <v>35</v>
      </c>
      <c r="C36" s="74"/>
      <c r="D36" s="12"/>
      <c r="E36" s="12"/>
      <c r="F36" s="12"/>
      <c r="G36" s="17">
        <v>742</v>
      </c>
      <c r="H36" s="18" t="s">
        <v>41</v>
      </c>
      <c r="I36" s="75"/>
    </row>
    <row r="37" spans="1:9" ht="25.5" customHeight="1" x14ac:dyDescent="0.2">
      <c r="A37" s="19">
        <v>66</v>
      </c>
      <c r="B37" s="16" t="s">
        <v>4</v>
      </c>
      <c r="C37" s="74"/>
      <c r="D37" s="12"/>
      <c r="E37" s="12"/>
      <c r="F37" s="12"/>
      <c r="G37" s="17">
        <v>7430</v>
      </c>
      <c r="H37" s="18" t="s">
        <v>12</v>
      </c>
      <c r="I37" s="75"/>
    </row>
    <row r="38" spans="1:9" ht="25.5" customHeight="1" x14ac:dyDescent="0.2">
      <c r="A38" s="19">
        <v>67</v>
      </c>
      <c r="B38" s="16" t="s">
        <v>5</v>
      </c>
      <c r="C38" s="74"/>
      <c r="D38" s="12"/>
      <c r="E38" s="12"/>
      <c r="F38" s="12"/>
      <c r="G38" s="17">
        <v>7431</v>
      </c>
      <c r="H38" s="18" t="s">
        <v>13</v>
      </c>
      <c r="I38" s="75"/>
    </row>
    <row r="39" spans="1:9" ht="21" customHeight="1" x14ac:dyDescent="0.2">
      <c r="A39" s="18">
        <v>68</v>
      </c>
      <c r="B39" s="18" t="s">
        <v>14</v>
      </c>
      <c r="C39" s="75"/>
      <c r="D39" s="12"/>
      <c r="E39" s="12"/>
      <c r="F39" s="12"/>
      <c r="G39" s="123">
        <v>744</v>
      </c>
      <c r="H39" s="20" t="s">
        <v>39</v>
      </c>
      <c r="I39" s="121"/>
    </row>
    <row r="40" spans="1:9" ht="27.75" customHeight="1" x14ac:dyDescent="0.2">
      <c r="A40" s="18">
        <v>68</v>
      </c>
      <c r="B40" s="18" t="s">
        <v>15</v>
      </c>
      <c r="C40" s="75"/>
      <c r="D40" s="12"/>
      <c r="E40" s="12"/>
      <c r="F40" s="12"/>
      <c r="G40" s="124"/>
      <c r="H40" s="34"/>
      <c r="I40" s="122"/>
    </row>
    <row r="41" spans="1:9" ht="24.75" customHeight="1" x14ac:dyDescent="0.2">
      <c r="A41" s="19">
        <v>68</v>
      </c>
      <c r="B41" s="16" t="s">
        <v>16</v>
      </c>
      <c r="C41" s="76">
        <f>SUM(C39:C40)</f>
        <v>0</v>
      </c>
      <c r="D41" s="12"/>
      <c r="E41" s="12"/>
      <c r="F41" s="12"/>
      <c r="G41" s="124"/>
      <c r="H41" s="35"/>
      <c r="I41" s="75"/>
    </row>
    <row r="42" spans="1:9" ht="33.75" customHeight="1" x14ac:dyDescent="0.2">
      <c r="A42" s="19">
        <v>65</v>
      </c>
      <c r="B42" s="16" t="s">
        <v>31</v>
      </c>
      <c r="C42" s="74"/>
      <c r="D42" s="12"/>
      <c r="E42" s="12"/>
      <c r="F42" s="12"/>
      <c r="G42" s="124"/>
      <c r="H42" s="35"/>
      <c r="I42" s="75"/>
    </row>
    <row r="43" spans="1:9" ht="30.75" customHeight="1" x14ac:dyDescent="0.2">
      <c r="A43" s="19">
        <v>86</v>
      </c>
      <c r="B43" s="16" t="s">
        <v>32</v>
      </c>
      <c r="C43" s="74"/>
      <c r="D43" s="12"/>
      <c r="E43" s="12"/>
      <c r="F43" s="12"/>
      <c r="G43" s="125"/>
      <c r="H43" s="35"/>
      <c r="I43" s="75"/>
    </row>
    <row r="44" spans="1:9" ht="31.5" customHeight="1" x14ac:dyDescent="0.2">
      <c r="A44" s="19"/>
      <c r="B44" s="16" t="s">
        <v>6</v>
      </c>
      <c r="C44" s="76">
        <f>SUM(C42:C43,C32:C40)</f>
        <v>0</v>
      </c>
      <c r="D44" s="12"/>
      <c r="E44" s="12"/>
      <c r="F44" s="12"/>
      <c r="G44" s="17">
        <v>7451</v>
      </c>
      <c r="H44" s="18" t="s">
        <v>25</v>
      </c>
      <c r="I44" s="75"/>
    </row>
    <row r="45" spans="1:9" ht="30.75" customHeight="1" x14ac:dyDescent="0.2">
      <c r="A45" s="19"/>
      <c r="B45" s="21" t="s">
        <v>29</v>
      </c>
      <c r="C45" s="77" t="str">
        <f>IF(I57&gt;C44,I57-C44,"")</f>
        <v/>
      </c>
      <c r="D45" s="12"/>
      <c r="E45" s="12"/>
      <c r="F45" s="12"/>
      <c r="G45" s="17">
        <v>7452</v>
      </c>
      <c r="H45" s="23" t="s">
        <v>33</v>
      </c>
      <c r="I45" s="75"/>
    </row>
    <row r="46" spans="1:9" ht="30.75" customHeight="1" x14ac:dyDescent="0.2">
      <c r="A46" s="22"/>
      <c r="B46" s="21" t="s">
        <v>17</v>
      </c>
      <c r="C46" s="77">
        <f>SUM(C44:C45)</f>
        <v>0</v>
      </c>
      <c r="D46" s="12"/>
      <c r="E46" s="12"/>
      <c r="F46" s="12"/>
      <c r="G46" s="123">
        <v>746</v>
      </c>
      <c r="H46" s="20" t="s">
        <v>40</v>
      </c>
      <c r="I46" s="121"/>
    </row>
    <row r="47" spans="1:9" ht="28.5" customHeight="1" x14ac:dyDescent="0.2">
      <c r="A47" s="13"/>
      <c r="B47" s="13"/>
      <c r="C47" s="13"/>
      <c r="D47" s="12"/>
      <c r="E47" s="12"/>
      <c r="F47" s="12"/>
      <c r="G47" s="125"/>
      <c r="H47" s="34"/>
      <c r="I47" s="122"/>
    </row>
    <row r="48" spans="1:9" ht="25.5" customHeight="1" x14ac:dyDescent="0.2">
      <c r="A48" s="13"/>
      <c r="B48" s="13"/>
      <c r="C48" s="13"/>
      <c r="D48" s="12"/>
      <c r="E48" s="12"/>
      <c r="F48" s="12"/>
      <c r="G48" s="17">
        <v>748</v>
      </c>
      <c r="H48" s="23" t="s">
        <v>18</v>
      </c>
      <c r="I48" s="75"/>
    </row>
    <row r="49" spans="1:9" ht="30.75" customHeight="1" x14ac:dyDescent="0.2">
      <c r="A49" s="1" t="s">
        <v>42</v>
      </c>
      <c r="B49" s="98"/>
      <c r="C49" s="13"/>
      <c r="D49" s="12"/>
      <c r="E49" s="12"/>
      <c r="F49" s="12"/>
      <c r="G49" s="17">
        <v>75</v>
      </c>
      <c r="H49" s="18" t="s">
        <v>19</v>
      </c>
      <c r="I49" s="75"/>
    </row>
    <row r="50" spans="1:9" ht="29.25" customHeight="1" x14ac:dyDescent="0.2">
      <c r="A50" s="1" t="s">
        <v>43</v>
      </c>
      <c r="B50" s="100"/>
      <c r="C50" s="24"/>
      <c r="D50" s="12"/>
      <c r="E50" s="12"/>
      <c r="F50" s="12"/>
      <c r="G50" s="17">
        <v>75</v>
      </c>
      <c r="H50" s="18" t="s">
        <v>20</v>
      </c>
      <c r="I50" s="75"/>
    </row>
    <row r="51" spans="1:9" ht="25.5" customHeight="1" x14ac:dyDescent="0.2">
      <c r="A51" s="28"/>
      <c r="B51" s="28"/>
      <c r="C51" s="25"/>
      <c r="D51" s="12"/>
      <c r="E51" s="12"/>
      <c r="F51" s="12"/>
      <c r="G51" s="16">
        <v>75</v>
      </c>
      <c r="H51" s="16" t="s">
        <v>21</v>
      </c>
      <c r="I51" s="76">
        <f>SUM(I49:I50)</f>
        <v>0</v>
      </c>
    </row>
    <row r="52" spans="1:9" ht="27.75" customHeight="1" x14ac:dyDescent="0.2">
      <c r="A52" s="141" t="s">
        <v>123</v>
      </c>
      <c r="B52" s="141"/>
      <c r="C52" s="141"/>
      <c r="D52" s="13"/>
      <c r="E52" s="13"/>
      <c r="F52" s="12"/>
      <c r="G52" s="16">
        <v>76</v>
      </c>
      <c r="H52" s="16" t="s">
        <v>36</v>
      </c>
      <c r="I52" s="74"/>
    </row>
    <row r="53" spans="1:9" ht="27" customHeight="1" x14ac:dyDescent="0.2">
      <c r="A53" s="28"/>
      <c r="B53" s="105"/>
      <c r="C53" s="24"/>
      <c r="D53" s="13"/>
      <c r="E53" s="13"/>
      <c r="F53" s="12"/>
      <c r="G53" s="16">
        <v>77</v>
      </c>
      <c r="H53" s="16" t="s">
        <v>37</v>
      </c>
      <c r="I53" s="74"/>
    </row>
    <row r="54" spans="1:9" ht="27.75" customHeight="1" x14ac:dyDescent="0.2">
      <c r="A54" s="33"/>
      <c r="B54" s="106"/>
      <c r="C54" s="24"/>
      <c r="D54" s="13"/>
      <c r="E54" s="13"/>
      <c r="F54" s="12"/>
      <c r="G54" s="16">
        <v>78</v>
      </c>
      <c r="H54" s="16" t="s">
        <v>22</v>
      </c>
      <c r="I54" s="74"/>
    </row>
    <row r="55" spans="1:9" s="28" customFormat="1" ht="27" customHeight="1" x14ac:dyDescent="0.2">
      <c r="A55" s="8"/>
      <c r="B55" s="107"/>
      <c r="C55" s="26"/>
      <c r="D55" s="24"/>
      <c r="E55" s="24"/>
      <c r="F55" s="27"/>
      <c r="G55" s="16">
        <v>79</v>
      </c>
      <c r="H55" s="16" t="s">
        <v>38</v>
      </c>
      <c r="I55" s="74"/>
    </row>
    <row r="56" spans="1:9" s="28" customFormat="1" ht="27" customHeight="1" x14ac:dyDescent="0.2">
      <c r="A56" s="1"/>
      <c r="B56" s="57"/>
      <c r="C56" s="29"/>
      <c r="D56" s="13"/>
      <c r="E56" s="13"/>
      <c r="F56" s="27"/>
      <c r="G56" s="16">
        <v>87</v>
      </c>
      <c r="H56" s="16" t="s">
        <v>30</v>
      </c>
      <c r="I56" s="79">
        <f>$C$43</f>
        <v>0</v>
      </c>
    </row>
    <row r="57" spans="1:9" s="28" customFormat="1" ht="25.5" customHeight="1" x14ac:dyDescent="0.2">
      <c r="B57" s="31"/>
      <c r="C57" s="30"/>
      <c r="D57" s="13"/>
      <c r="E57" s="13"/>
      <c r="F57" s="27"/>
      <c r="G57" s="16"/>
      <c r="H57" s="16" t="s">
        <v>7</v>
      </c>
      <c r="I57" s="76">
        <f>SUM(I51:I56,I32:I48)</f>
        <v>0</v>
      </c>
    </row>
    <row r="58" spans="1:9" s="28" customFormat="1" ht="27" customHeight="1" x14ac:dyDescent="0.2">
      <c r="A58" s="2"/>
      <c r="B58" s="58"/>
      <c r="C58" s="31"/>
      <c r="D58" s="24"/>
      <c r="E58" s="24"/>
      <c r="F58" s="27"/>
      <c r="G58" s="16"/>
      <c r="H58" s="21" t="s">
        <v>23</v>
      </c>
      <c r="I58" s="77" t="str">
        <f>IF(C44&gt;I57,C44-I57,"")</f>
        <v/>
      </c>
    </row>
    <row r="59" spans="1:9" s="28" customFormat="1" ht="21" customHeight="1" x14ac:dyDescent="0.2">
      <c r="A59" s="2"/>
      <c r="B59" s="59"/>
      <c r="C59" s="32"/>
      <c r="D59" s="24"/>
      <c r="E59" s="24"/>
      <c r="F59" s="27"/>
      <c r="G59" s="16"/>
      <c r="H59" s="21" t="s">
        <v>17</v>
      </c>
      <c r="I59" s="77">
        <f>SUM(I57:I58)</f>
        <v>0</v>
      </c>
    </row>
    <row r="60" spans="1:9" s="28" customFormat="1" ht="39" customHeight="1" x14ac:dyDescent="0.2">
      <c r="A60" s="60" t="s">
        <v>260</v>
      </c>
      <c r="B60" s="37"/>
      <c r="C60" s="37"/>
      <c r="D60" s="38"/>
      <c r="E60" s="38"/>
      <c r="F60" s="38"/>
      <c r="G60" s="37"/>
      <c r="H60" s="37"/>
      <c r="I60" s="8"/>
    </row>
    <row r="61" spans="1:9" ht="45" customHeight="1" x14ac:dyDescent="0.2">
      <c r="A61" s="140" t="s">
        <v>128</v>
      </c>
      <c r="B61" s="140"/>
      <c r="C61" s="140"/>
      <c r="D61" s="140"/>
      <c r="E61" s="140"/>
      <c r="F61" s="140"/>
      <c r="G61" s="140"/>
      <c r="H61" s="140"/>
      <c r="I61" s="140"/>
    </row>
    <row r="62" spans="1:9" ht="24.95" customHeight="1" x14ac:dyDescent="0.2">
      <c r="A62" s="37"/>
      <c r="B62" s="37"/>
      <c r="C62" s="37"/>
      <c r="D62" s="38"/>
      <c r="E62" s="38"/>
      <c r="F62" s="38"/>
      <c r="G62" s="37"/>
      <c r="H62" s="37"/>
    </row>
    <row r="63" spans="1:9" ht="24.95" customHeight="1" x14ac:dyDescent="0.2">
      <c r="A63" s="146" t="s">
        <v>104</v>
      </c>
      <c r="B63" s="146"/>
      <c r="C63" s="146"/>
      <c r="D63" s="146"/>
      <c r="E63" s="146"/>
      <c r="F63" s="146"/>
      <c r="G63" s="146"/>
      <c r="H63" s="37"/>
    </row>
    <row r="64" spans="1:9" ht="24.95" customHeight="1" x14ac:dyDescent="0.2">
      <c r="A64" s="37"/>
      <c r="B64" s="37"/>
      <c r="C64" s="37"/>
      <c r="D64" s="37"/>
      <c r="E64" s="37"/>
      <c r="F64" s="37"/>
      <c r="G64" s="37"/>
      <c r="H64" s="37"/>
    </row>
    <row r="65" spans="1:8" ht="24.95" customHeight="1" x14ac:dyDescent="0.2">
      <c r="A65" s="40" t="s">
        <v>105</v>
      </c>
      <c r="B65" s="37"/>
      <c r="C65" s="37"/>
      <c r="D65" s="37"/>
      <c r="E65" s="37"/>
      <c r="F65" s="37"/>
      <c r="G65" s="37"/>
      <c r="H65" s="37"/>
    </row>
    <row r="66" spans="1:8" ht="24.95" customHeight="1" x14ac:dyDescent="0.2">
      <c r="A66" s="37"/>
      <c r="B66" s="37"/>
      <c r="C66" s="37"/>
      <c r="D66" s="37"/>
      <c r="E66" s="37"/>
      <c r="F66" s="37"/>
      <c r="G66" s="37"/>
      <c r="H66" s="37"/>
    </row>
    <row r="67" spans="1:8" ht="24.95" customHeight="1" x14ac:dyDescent="0.2">
      <c r="A67" s="37"/>
      <c r="B67" s="41" t="s">
        <v>106</v>
      </c>
      <c r="C67" s="80"/>
      <c r="D67" s="37"/>
      <c r="E67" s="37"/>
      <c r="F67" s="37"/>
      <c r="G67" s="37"/>
      <c r="H67" s="37"/>
    </row>
    <row r="68" spans="1:8" ht="24.95" customHeight="1" x14ac:dyDescent="0.2">
      <c r="A68" s="37"/>
      <c r="B68" s="41" t="s">
        <v>107</v>
      </c>
      <c r="C68" s="80"/>
      <c r="D68" s="39"/>
      <c r="E68" s="39"/>
      <c r="F68" s="39"/>
      <c r="G68" s="37"/>
      <c r="H68" s="37"/>
    </row>
    <row r="69" spans="1:8" ht="24.95" customHeight="1" x14ac:dyDescent="0.2">
      <c r="A69" s="37"/>
      <c r="B69" s="41" t="s">
        <v>108</v>
      </c>
      <c r="C69" s="80"/>
      <c r="D69" s="37"/>
      <c r="E69" s="37"/>
      <c r="F69" s="37"/>
      <c r="G69" s="37"/>
      <c r="H69" s="37"/>
    </row>
    <row r="70" spans="1:8" ht="24.95" customHeight="1" x14ac:dyDescent="0.2">
      <c r="A70" s="37"/>
      <c r="B70" s="41" t="s">
        <v>109</v>
      </c>
      <c r="C70" s="80"/>
      <c r="D70" s="37"/>
      <c r="E70" s="37"/>
      <c r="F70" s="37"/>
      <c r="G70" s="37"/>
      <c r="H70" s="37"/>
    </row>
    <row r="71" spans="1:8" ht="24.95" customHeight="1" x14ac:dyDescent="0.2">
      <c r="A71" s="37"/>
      <c r="B71" s="41" t="s">
        <v>110</v>
      </c>
      <c r="C71" s="80"/>
      <c r="D71" s="37"/>
      <c r="E71" s="37"/>
      <c r="F71" s="37"/>
      <c r="G71" s="37"/>
      <c r="H71" s="37"/>
    </row>
    <row r="72" spans="1:8" ht="24.95" customHeight="1" x14ac:dyDescent="0.2">
      <c r="A72" s="37"/>
      <c r="B72" s="42" t="s">
        <v>111</v>
      </c>
      <c r="C72" s="81">
        <f>SUM(C67+C68-C69+C70+C71)</f>
        <v>0</v>
      </c>
      <c r="D72" s="37"/>
      <c r="E72" s="37"/>
      <c r="F72" s="37"/>
      <c r="G72" s="43"/>
      <c r="H72" s="44"/>
    </row>
    <row r="73" spans="1:8" ht="24.95" customHeight="1" x14ac:dyDescent="0.2">
      <c r="A73" s="37"/>
      <c r="B73" s="37"/>
      <c r="C73" s="82"/>
      <c r="D73" s="37"/>
      <c r="E73" s="37"/>
      <c r="F73" s="37"/>
      <c r="G73" s="43"/>
      <c r="H73" s="44"/>
    </row>
    <row r="74" spans="1:8" ht="24.95" customHeight="1" x14ac:dyDescent="0.2">
      <c r="A74" s="40" t="s">
        <v>112</v>
      </c>
      <c r="B74" s="37"/>
      <c r="C74" s="82"/>
      <c r="D74" s="37"/>
      <c r="E74" s="37"/>
      <c r="F74" s="37"/>
      <c r="G74" s="43"/>
      <c r="H74" s="44"/>
    </row>
    <row r="75" spans="1:8" ht="24.95" customHeight="1" x14ac:dyDescent="0.2">
      <c r="A75" s="44"/>
      <c r="B75" s="44"/>
      <c r="C75" s="83"/>
      <c r="D75" s="37"/>
      <c r="E75" s="37"/>
      <c r="F75" s="37"/>
      <c r="G75" s="43"/>
      <c r="H75" s="44"/>
    </row>
    <row r="76" spans="1:8" ht="24.95" customHeight="1" x14ac:dyDescent="0.2">
      <c r="A76" s="44"/>
      <c r="B76" s="46" t="s">
        <v>113</v>
      </c>
      <c r="C76" s="80"/>
      <c r="D76" s="37"/>
      <c r="E76" s="37"/>
      <c r="F76" s="37"/>
      <c r="G76" s="43"/>
      <c r="H76" s="44"/>
    </row>
    <row r="77" spans="1:8" ht="24.95" customHeight="1" x14ac:dyDescent="0.2">
      <c r="A77" s="44"/>
      <c r="B77" s="46" t="s">
        <v>114</v>
      </c>
      <c r="C77" s="80"/>
      <c r="D77" s="37"/>
      <c r="E77" s="37"/>
      <c r="F77" s="37"/>
      <c r="G77" s="43"/>
      <c r="H77" s="44"/>
    </row>
    <row r="78" spans="1:8" ht="24.95" customHeight="1" x14ac:dyDescent="0.2">
      <c r="A78" s="44"/>
      <c r="B78" s="46" t="s">
        <v>115</v>
      </c>
      <c r="C78" s="80"/>
      <c r="D78" s="37"/>
      <c r="E78" s="37"/>
      <c r="F78" s="37"/>
      <c r="G78" s="43"/>
      <c r="H78" s="44"/>
    </row>
    <row r="79" spans="1:8" ht="24.95" customHeight="1" x14ac:dyDescent="0.2">
      <c r="A79" s="44"/>
      <c r="B79" s="47" t="s">
        <v>116</v>
      </c>
      <c r="C79" s="80"/>
      <c r="D79" s="48"/>
      <c r="E79" s="44"/>
      <c r="F79" s="44"/>
      <c r="G79" s="43"/>
      <c r="H79" s="44"/>
    </row>
    <row r="80" spans="1:8" ht="24.95" customHeight="1" x14ac:dyDescent="0.2">
      <c r="A80" s="44"/>
      <c r="B80" s="47" t="s">
        <v>116</v>
      </c>
      <c r="C80" s="80"/>
      <c r="D80" s="43"/>
      <c r="E80" s="43"/>
      <c r="F80" s="43"/>
      <c r="G80" s="43"/>
      <c r="H80" s="44"/>
    </row>
    <row r="81" spans="1:8" ht="24.95" customHeight="1" x14ac:dyDescent="0.2">
      <c r="A81" s="44"/>
      <c r="B81" s="47" t="s">
        <v>116</v>
      </c>
      <c r="C81" s="80"/>
      <c r="D81" s="43"/>
      <c r="E81" s="43"/>
      <c r="F81" s="43"/>
      <c r="G81" s="43"/>
      <c r="H81" s="44"/>
    </row>
    <row r="82" spans="1:8" ht="24.95" customHeight="1" x14ac:dyDescent="0.2">
      <c r="A82" s="44"/>
      <c r="B82" s="42" t="s">
        <v>117</v>
      </c>
      <c r="C82" s="84">
        <f>SUM(C76:C81)</f>
        <v>0</v>
      </c>
      <c r="D82" s="43"/>
      <c r="E82" s="43"/>
      <c r="F82" s="43"/>
      <c r="G82" s="43"/>
      <c r="H82" s="44"/>
    </row>
    <row r="83" spans="1:8" ht="24.95" customHeight="1" x14ac:dyDescent="0.2">
      <c r="A83" s="44"/>
      <c r="B83" s="44"/>
      <c r="C83" s="83"/>
      <c r="D83" s="43"/>
      <c r="E83" s="43"/>
      <c r="F83" s="43"/>
      <c r="G83" s="43"/>
      <c r="H83" s="44"/>
    </row>
    <row r="84" spans="1:8" ht="24.95" customHeight="1" x14ac:dyDescent="0.2">
      <c r="A84" s="40" t="s">
        <v>118</v>
      </c>
      <c r="B84" s="44"/>
      <c r="C84" s="83"/>
      <c r="D84" s="43"/>
      <c r="E84" s="43"/>
      <c r="F84" s="43"/>
      <c r="G84" s="43"/>
      <c r="H84" s="44"/>
    </row>
    <row r="85" spans="1:8" ht="24.95" customHeight="1" x14ac:dyDescent="0.2">
      <c r="A85" s="44"/>
      <c r="B85" s="44"/>
      <c r="C85" s="83"/>
      <c r="D85" s="43"/>
      <c r="E85" s="43"/>
      <c r="F85" s="43"/>
      <c r="G85" s="43"/>
      <c r="H85" s="44"/>
    </row>
    <row r="86" spans="1:8" ht="24.95" customHeight="1" x14ac:dyDescent="0.2">
      <c r="A86" s="44"/>
      <c r="B86" s="46" t="s">
        <v>119</v>
      </c>
      <c r="C86" s="80"/>
      <c r="D86" s="43"/>
      <c r="E86" s="43"/>
      <c r="F86" s="43"/>
      <c r="G86" s="43"/>
      <c r="H86" s="44"/>
    </row>
    <row r="87" spans="1:8" ht="24.95" customHeight="1" x14ac:dyDescent="0.2">
      <c r="A87" s="44"/>
      <c r="B87" s="46" t="s">
        <v>120</v>
      </c>
      <c r="C87" s="80"/>
      <c r="D87" s="43"/>
      <c r="E87" s="43"/>
      <c r="F87" s="43"/>
      <c r="G87" s="43"/>
      <c r="H87" s="44"/>
    </row>
    <row r="88" spans="1:8" ht="24.95" customHeight="1" x14ac:dyDescent="0.2">
      <c r="A88" s="44"/>
      <c r="B88" s="49"/>
      <c r="C88" s="80"/>
      <c r="D88" s="43"/>
      <c r="E88" s="43"/>
      <c r="F88" s="43"/>
      <c r="G88" s="43"/>
      <c r="H88" s="44"/>
    </row>
    <row r="89" spans="1:8" ht="24.95" customHeight="1" x14ac:dyDescent="0.2">
      <c r="A89" s="44"/>
      <c r="B89" s="49"/>
      <c r="C89" s="80"/>
      <c r="D89" s="43"/>
      <c r="E89" s="43"/>
      <c r="F89" s="43"/>
      <c r="G89" s="43"/>
      <c r="H89" s="44"/>
    </row>
    <row r="90" spans="1:8" ht="24.95" customHeight="1" x14ac:dyDescent="0.2">
      <c r="A90" s="44"/>
      <c r="B90" s="49"/>
      <c r="C90" s="80"/>
      <c r="D90" s="43"/>
      <c r="E90" s="43"/>
      <c r="F90" s="43"/>
      <c r="G90" s="37"/>
      <c r="H90" s="37"/>
    </row>
    <row r="91" spans="1:8" ht="24.95" customHeight="1" x14ac:dyDescent="0.2">
      <c r="A91" s="44"/>
      <c r="B91" s="49"/>
      <c r="C91" s="80"/>
      <c r="D91" s="43"/>
      <c r="E91" s="43"/>
      <c r="F91" s="43"/>
      <c r="G91" s="37"/>
      <c r="H91" s="37"/>
    </row>
    <row r="92" spans="1:8" ht="24.95" customHeight="1" x14ac:dyDescent="0.2">
      <c r="A92" s="44"/>
      <c r="B92" s="42" t="s">
        <v>121</v>
      </c>
      <c r="C92" s="81">
        <f>SUM(C86:C91)</f>
        <v>0</v>
      </c>
      <c r="D92" s="43"/>
      <c r="E92" s="43"/>
      <c r="F92" s="43"/>
      <c r="G92" s="37"/>
      <c r="H92" s="37"/>
    </row>
    <row r="93" spans="1:8" ht="18.75" customHeight="1" x14ac:dyDescent="0.2">
      <c r="A93" s="37"/>
      <c r="B93" s="37"/>
      <c r="C93" s="45"/>
      <c r="D93" s="43"/>
      <c r="E93" s="43"/>
      <c r="F93" s="43"/>
      <c r="G93" s="37"/>
      <c r="H93" s="37"/>
    </row>
    <row r="94" spans="1:8" ht="24.95" customHeight="1" x14ac:dyDescent="0.2">
      <c r="A94" s="50" t="s">
        <v>261</v>
      </c>
      <c r="B94" s="37"/>
      <c r="C94" s="45"/>
      <c r="D94" s="43"/>
      <c r="E94" s="43"/>
      <c r="F94" s="43"/>
      <c r="G94" s="37"/>
      <c r="H94" s="37"/>
    </row>
    <row r="95" spans="1:8" ht="24.95" customHeight="1" x14ac:dyDescent="0.2">
      <c r="A95" s="143" t="s">
        <v>129</v>
      </c>
      <c r="B95" s="144"/>
      <c r="C95" s="51">
        <f>C72+C82-C92</f>
        <v>0</v>
      </c>
      <c r="D95" s="37"/>
      <c r="E95" s="37"/>
      <c r="F95" s="37"/>
      <c r="H95" s="28"/>
    </row>
    <row r="96" spans="1:8" ht="9.75" customHeight="1" x14ac:dyDescent="0.2">
      <c r="A96" s="37"/>
      <c r="B96" s="37"/>
      <c r="C96" s="37"/>
      <c r="D96" s="37"/>
      <c r="E96" s="37"/>
      <c r="F96" s="37"/>
      <c r="G96" s="33"/>
      <c r="H96" s="33"/>
    </row>
    <row r="99" spans="1:7" ht="15.75" x14ac:dyDescent="0.2">
      <c r="A99" s="145" t="s">
        <v>132</v>
      </c>
      <c r="B99" s="145"/>
    </row>
    <row r="101" spans="1:7" ht="24.75" customHeight="1" x14ac:dyDescent="0.2">
      <c r="A101" s="142" t="s">
        <v>133</v>
      </c>
      <c r="B101" s="142"/>
    </row>
    <row r="102" spans="1:7" ht="15" x14ac:dyDescent="0.2">
      <c r="A102" s="39"/>
      <c r="B102" s="28"/>
      <c r="F102" s="8"/>
      <c r="G102" s="8"/>
    </row>
    <row r="103" spans="1:7" ht="30" customHeight="1" x14ac:dyDescent="0.2">
      <c r="A103" s="39" t="s">
        <v>137</v>
      </c>
      <c r="B103" s="99"/>
      <c r="F103" s="8"/>
      <c r="G103" s="8"/>
    </row>
    <row r="104" spans="1:7" ht="20.25" customHeight="1" x14ac:dyDescent="0.2">
      <c r="A104" s="39"/>
      <c r="B104" s="31"/>
      <c r="F104" s="8"/>
      <c r="G104" s="8"/>
    </row>
    <row r="105" spans="1:7" ht="38.25" customHeight="1" x14ac:dyDescent="0.2">
      <c r="A105" s="39" t="s">
        <v>138</v>
      </c>
      <c r="B105" s="99"/>
      <c r="F105" s="8"/>
      <c r="G105" s="8"/>
    </row>
    <row r="106" spans="1:7" ht="15" x14ac:dyDescent="0.2">
      <c r="A106" s="39"/>
      <c r="B106" s="28"/>
      <c r="F106" s="8"/>
      <c r="G106" s="8"/>
    </row>
    <row r="107" spans="1:7" ht="45" customHeight="1" x14ac:dyDescent="0.2">
      <c r="A107" s="142" t="s">
        <v>134</v>
      </c>
      <c r="B107" s="142"/>
      <c r="F107" s="8"/>
      <c r="G107" s="8"/>
    </row>
    <row r="108" spans="1:7" ht="30" x14ac:dyDescent="0.2">
      <c r="A108" s="39" t="s">
        <v>135</v>
      </c>
      <c r="B108" s="99"/>
      <c r="F108" s="8"/>
      <c r="G108" s="8"/>
    </row>
    <row r="109" spans="1:7" ht="15" x14ac:dyDescent="0.2">
      <c r="A109" s="39"/>
      <c r="B109" s="96"/>
      <c r="F109" s="8"/>
      <c r="G109" s="8"/>
    </row>
    <row r="110" spans="1:7" ht="15" x14ac:dyDescent="0.2">
      <c r="A110" s="39"/>
      <c r="B110" s="96"/>
      <c r="F110" s="8"/>
      <c r="G110" s="8"/>
    </row>
    <row r="111" spans="1:7" ht="15" x14ac:dyDescent="0.2">
      <c r="A111" s="39"/>
      <c r="F111" s="8"/>
      <c r="G111" s="8"/>
    </row>
    <row r="112" spans="1:7" ht="15.75" x14ac:dyDescent="0.2">
      <c r="A112" s="142" t="s">
        <v>139</v>
      </c>
      <c r="B112" s="142"/>
      <c r="C112" s="93"/>
      <c r="F112" s="8"/>
      <c r="G112" s="8"/>
    </row>
    <row r="113" spans="1:26" ht="15" x14ac:dyDescent="0.2">
      <c r="A113" s="39"/>
      <c r="F113" s="8"/>
      <c r="G113" s="8"/>
    </row>
    <row r="114" spans="1:26" ht="15.75" x14ac:dyDescent="0.2">
      <c r="A114" s="142" t="s">
        <v>228</v>
      </c>
      <c r="B114" s="142"/>
      <c r="C114" s="93"/>
      <c r="F114" s="8"/>
      <c r="G114" s="8"/>
    </row>
    <row r="115" spans="1:26" ht="15" x14ac:dyDescent="0.2">
      <c r="A115" s="39"/>
      <c r="F115" s="8"/>
      <c r="G115" s="8"/>
    </row>
    <row r="117" spans="1:26" ht="31.5" x14ac:dyDescent="0.2">
      <c r="A117" s="85" t="s">
        <v>136</v>
      </c>
      <c r="B117" s="98"/>
      <c r="F117" s="8"/>
      <c r="G117" s="8"/>
    </row>
    <row r="118" spans="1:26" x14ac:dyDescent="0.2">
      <c r="Z118" s="8" t="s">
        <v>140</v>
      </c>
    </row>
    <row r="119" spans="1:26" ht="24.95" customHeight="1" x14ac:dyDescent="0.2">
      <c r="B119" s="52"/>
      <c r="C119" s="28"/>
      <c r="D119" s="37"/>
      <c r="E119" s="37"/>
      <c r="F119" s="37"/>
      <c r="G119" s="1" t="s">
        <v>42</v>
      </c>
      <c r="H119" s="99"/>
      <c r="I119" s="13"/>
      <c r="Z119" s="8" t="s">
        <v>141</v>
      </c>
    </row>
    <row r="120" spans="1:26" ht="24.95" customHeight="1" x14ac:dyDescent="0.2">
      <c r="A120" s="52"/>
      <c r="B120" s="52"/>
      <c r="C120" s="53"/>
      <c r="D120" s="44"/>
      <c r="E120" s="44"/>
      <c r="F120" s="44"/>
      <c r="G120" s="1" t="s">
        <v>43</v>
      </c>
      <c r="H120" s="100"/>
      <c r="I120" s="24"/>
      <c r="Z120" s="8" t="s">
        <v>144</v>
      </c>
    </row>
    <row r="121" spans="1:26" ht="24.95" customHeight="1" x14ac:dyDescent="0.2">
      <c r="A121" s="52"/>
      <c r="B121" s="52"/>
      <c r="C121" s="53"/>
      <c r="D121" s="44"/>
      <c r="E121" s="44"/>
      <c r="F121" s="44"/>
      <c r="G121" s="28"/>
      <c r="H121" s="28"/>
      <c r="I121" s="25"/>
      <c r="Z121" s="8" t="s">
        <v>142</v>
      </c>
    </row>
    <row r="122" spans="1:26" ht="38.25" customHeight="1" x14ac:dyDescent="0.2">
      <c r="A122" s="52"/>
      <c r="B122" s="52"/>
      <c r="C122" s="53"/>
      <c r="D122" s="44"/>
      <c r="E122" s="44"/>
      <c r="F122" s="44"/>
      <c r="G122" s="141" t="s">
        <v>123</v>
      </c>
      <c r="H122" s="141"/>
      <c r="I122" s="141"/>
      <c r="Z122" s="8" t="s">
        <v>143</v>
      </c>
    </row>
    <row r="123" spans="1:26" ht="24.95" customHeight="1" x14ac:dyDescent="0.2">
      <c r="A123" s="52"/>
      <c r="B123" s="52"/>
      <c r="C123" s="53"/>
      <c r="D123" s="44"/>
      <c r="E123" s="44"/>
      <c r="F123" s="44"/>
      <c r="G123" s="28"/>
      <c r="H123" s="105"/>
      <c r="I123" s="24"/>
    </row>
    <row r="124" spans="1:26" ht="24.95" customHeight="1" x14ac:dyDescent="0.2">
      <c r="A124" s="52"/>
      <c r="B124" s="52"/>
      <c r="C124" s="53"/>
      <c r="D124" s="44"/>
      <c r="E124" s="44"/>
      <c r="F124" s="44"/>
      <c r="G124" s="33"/>
      <c r="H124" s="106"/>
      <c r="I124" s="24"/>
    </row>
    <row r="125" spans="1:26" ht="24.95" customHeight="1" x14ac:dyDescent="0.2">
      <c r="A125" s="52"/>
      <c r="B125" s="52"/>
      <c r="C125" s="53"/>
      <c r="D125" s="44"/>
      <c r="E125" s="44"/>
      <c r="F125" s="44"/>
      <c r="G125" s="8"/>
      <c r="H125" s="107"/>
      <c r="I125" s="26"/>
    </row>
    <row r="126" spans="1:26" x14ac:dyDescent="0.2">
      <c r="A126" s="52"/>
    </row>
  </sheetData>
  <sheetProtection algorithmName="SHA-512" hashValue="TmEbL5XzTN5WKMdm49phQJMAB0ALM8pX3DP2LeoWZT13zK5SMdMAzaY5ebuvzEdounmhVnF/pEQFTXgAq8nAAg==" saltValue="KOpq8uGRtFxlAGpo2U7Kcg==" spinCount="100000" sheet="1" objects="1" scenarios="1"/>
  <mergeCells count="45">
    <mergeCell ref="H123:H125"/>
    <mergeCell ref="H30:H31"/>
    <mergeCell ref="A30:A31"/>
    <mergeCell ref="B30:B31"/>
    <mergeCell ref="C30:C31"/>
    <mergeCell ref="A61:I61"/>
    <mergeCell ref="I30:I31"/>
    <mergeCell ref="A52:C52"/>
    <mergeCell ref="A107:B107"/>
    <mergeCell ref="A112:B112"/>
    <mergeCell ref="A114:B114"/>
    <mergeCell ref="A95:B95"/>
    <mergeCell ref="A99:B99"/>
    <mergeCell ref="A101:B101"/>
    <mergeCell ref="A63:G63"/>
    <mergeCell ref="G122:I122"/>
    <mergeCell ref="A5:B7"/>
    <mergeCell ref="I39:I40"/>
    <mergeCell ref="I46:I47"/>
    <mergeCell ref="G39:G43"/>
    <mergeCell ref="G46:G47"/>
    <mergeCell ref="A20:B20"/>
    <mergeCell ref="H11:I11"/>
    <mergeCell ref="G30:G31"/>
    <mergeCell ref="C8:H8"/>
    <mergeCell ref="H14:I14"/>
    <mergeCell ref="A26:B26"/>
    <mergeCell ref="C23:E23"/>
    <mergeCell ref="C24:E24"/>
    <mergeCell ref="F30:F31"/>
    <mergeCell ref="C20:E20"/>
    <mergeCell ref="A12:C12"/>
    <mergeCell ref="C22:E22"/>
    <mergeCell ref="F22:H22"/>
    <mergeCell ref="C25:E25"/>
    <mergeCell ref="C26:E26"/>
    <mergeCell ref="F23:H23"/>
    <mergeCell ref="F24:H24"/>
    <mergeCell ref="F25:H25"/>
    <mergeCell ref="F26:H26"/>
    <mergeCell ref="B53:B55"/>
    <mergeCell ref="A25:B25"/>
    <mergeCell ref="A22:B22"/>
    <mergeCell ref="A23:B23"/>
    <mergeCell ref="A24:B24"/>
  </mergeCells>
  <conditionalFormatting sqref="H11:I11">
    <cfRule type="containsText" dxfId="1" priority="1" stopIfTrue="1" operator="containsText" text=" Cliquer sur cette zone et selectionner votre n° de dossier Sias">
      <formula>NOT(ISERROR(SEARCH(" Cliquer sur cette zone et selectionner votre n° de dossier Sias",H11)))</formula>
    </cfRule>
    <cfRule type="containsText" dxfId="0" priority="2" stopIfTrue="1" operator="containsText" text="Merci de selectionner votre n° de dossier Sias">
      <formula>NOT(ISERROR(SEARCH("Merci de selectionner votre n° de dossier Sias",H11)))</formula>
    </cfRule>
  </conditionalFormatting>
  <dataValidations xWindow="926" yWindow="466" count="2">
    <dataValidation type="list" showInputMessage="1" showErrorMessage="1" errorTitle="Erreur de saisie" error="Le numéro de dossier SIAS que vous avez saisi est inconnu._x000a_Veuillez choisir dans la lsite déroulante lélément qui correspond au numéro de dossier qui vous a été transmis." promptTitle="Numéro de dossier SIAS" prompt="Veuillez sélectionner l'élément de la liste déroulante qui correspond au numéro de dossier qui vous a été transmis." sqref="H11:I11" xr:uid="{00000000-0002-0000-0000-000000000000}">
      <formula1>NUMDOSSIER</formula1>
    </dataValidation>
    <dataValidation type="list" allowBlank="1" showInputMessage="1" showErrorMessage="1" sqref="B117" xr:uid="{00000000-0002-0000-0000-000001000000}">
      <formula1>$Z$118:$Z$123</formula1>
    </dataValidation>
  </dataValidations>
  <hyperlinks>
    <hyperlink ref="B16" r:id="rId1" xr:uid="{00000000-0004-0000-0000-000000000000}"/>
  </hyperlinks>
  <printOptions horizontalCentered="1" verticalCentered="1"/>
  <pageMargins left="0.19685039370078741" right="0.19685039370078741" top="0.39370078740157483" bottom="0.39370078740157483" header="0.31496062992125984" footer="0.31496062992125984"/>
  <pageSetup paperSize="9" scale="48" fitToHeight="2" orientation="portrait" r:id="rId2"/>
  <headerFooter alignWithMargins="0">
    <oddFooter>&amp;L&amp;A&amp;R&amp;P/&amp;N</oddFooter>
  </headerFooter>
  <rowBreaks count="2" manualBreakCount="2">
    <brk id="59" max="16383" man="1"/>
    <brk id="96"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13820" r:id="rId5" name="Check Box 508">
              <controlPr defaultSize="0" autoFill="0" autoLine="0" autoPict="0">
                <anchor moveWithCells="1">
                  <from>
                    <xdr:col>6</xdr:col>
                    <xdr:colOff>390525</xdr:colOff>
                    <xdr:row>26</xdr:row>
                    <xdr:rowOff>219075</xdr:rowOff>
                  </from>
                  <to>
                    <xdr:col>7</xdr:col>
                    <xdr:colOff>142875</xdr:colOff>
                    <xdr:row>28</xdr:row>
                    <xdr:rowOff>0</xdr:rowOff>
                  </to>
                </anchor>
              </controlPr>
            </control>
          </mc:Choice>
        </mc:AlternateContent>
        <mc:AlternateContent xmlns:mc="http://schemas.openxmlformats.org/markup-compatibility/2006">
          <mc:Choice Requires="x14">
            <control shapeId="13821" r:id="rId6" name="Check Box 509">
              <controlPr defaultSize="0" autoFill="0" autoLine="0" autoPict="0">
                <anchor moveWithCells="1">
                  <from>
                    <xdr:col>7</xdr:col>
                    <xdr:colOff>466725</xdr:colOff>
                    <xdr:row>26</xdr:row>
                    <xdr:rowOff>200025</xdr:rowOff>
                  </from>
                  <to>
                    <xdr:col>7</xdr:col>
                    <xdr:colOff>1266825</xdr:colOff>
                    <xdr:row>28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H40"/>
  <sheetViews>
    <sheetView showGridLines="0" workbookViewId="0">
      <pane ySplit="1" topLeftCell="A2" activePane="bottomLeft" state="frozen"/>
      <selection pane="bottomLeft" activeCell="C42" sqref="C42"/>
    </sheetView>
  </sheetViews>
  <sheetFormatPr baseColWidth="10" defaultColWidth="9.140625" defaultRowHeight="12.75" x14ac:dyDescent="0.2"/>
  <cols>
    <col min="1" max="1" width="10.85546875" style="6" bestFit="1" customWidth="1"/>
    <col min="2" max="2" width="17.42578125" style="6" bestFit="1" customWidth="1"/>
    <col min="3" max="3" width="70.85546875" style="6" bestFit="1" customWidth="1"/>
    <col min="4" max="4" width="15.42578125" style="6" bestFit="1" customWidth="1"/>
    <col min="5" max="5" width="30.85546875" style="6" bestFit="1" customWidth="1"/>
    <col min="6" max="6" width="37" style="6" bestFit="1" customWidth="1"/>
    <col min="7" max="7" width="19.140625" style="6" bestFit="1" customWidth="1"/>
    <col min="8" max="8" width="30" style="6" bestFit="1" customWidth="1"/>
    <col min="9" max="16384" width="9.140625" style="6"/>
  </cols>
  <sheetData>
    <row r="1" spans="1:8" ht="38.25" x14ac:dyDescent="0.2">
      <c r="A1" s="3" t="s">
        <v>44</v>
      </c>
      <c r="B1" s="4" t="s">
        <v>45</v>
      </c>
      <c r="C1" s="3" t="s">
        <v>46</v>
      </c>
      <c r="D1" s="5" t="s">
        <v>47</v>
      </c>
      <c r="E1" s="3" t="s">
        <v>48</v>
      </c>
      <c r="F1" s="3" t="s">
        <v>49</v>
      </c>
      <c r="G1" s="3" t="s">
        <v>50</v>
      </c>
      <c r="H1" s="3" t="s">
        <v>51</v>
      </c>
    </row>
    <row r="2" spans="1:8" s="7" customFormat="1" ht="102" x14ac:dyDescent="0.2">
      <c r="A2" s="101" t="s">
        <v>232</v>
      </c>
      <c r="B2" s="101"/>
      <c r="C2" s="101"/>
      <c r="D2" s="101"/>
      <c r="E2" s="101"/>
      <c r="F2" s="101"/>
      <c r="G2" s="101"/>
      <c r="H2" s="101"/>
    </row>
    <row r="3" spans="1:8" x14ac:dyDescent="0.2">
      <c r="A3" s="102">
        <v>200600002</v>
      </c>
      <c r="B3" s="102"/>
      <c r="C3" s="103" t="s">
        <v>177</v>
      </c>
      <c r="D3" s="103"/>
      <c r="E3" s="103" t="s">
        <v>241</v>
      </c>
      <c r="F3" s="103" t="s">
        <v>100</v>
      </c>
      <c r="G3" s="103" t="s">
        <v>178</v>
      </c>
      <c r="H3" s="103" t="s">
        <v>57</v>
      </c>
    </row>
    <row r="4" spans="1:8" x14ac:dyDescent="0.2">
      <c r="A4" s="102">
        <v>200600043</v>
      </c>
      <c r="B4" s="102"/>
      <c r="C4" s="103" t="s">
        <v>166</v>
      </c>
      <c r="D4" s="103"/>
      <c r="E4" s="103" t="s">
        <v>87</v>
      </c>
      <c r="F4" s="103" t="s">
        <v>100</v>
      </c>
      <c r="G4" s="103" t="s">
        <v>167</v>
      </c>
      <c r="H4" s="103" t="s">
        <v>64</v>
      </c>
    </row>
    <row r="5" spans="1:8" x14ac:dyDescent="0.2">
      <c r="A5" s="102">
        <v>200600058</v>
      </c>
      <c r="B5" s="102"/>
      <c r="C5" s="103" t="s">
        <v>180</v>
      </c>
      <c r="D5" s="103"/>
      <c r="E5" s="103" t="s">
        <v>88</v>
      </c>
      <c r="F5" s="103" t="s">
        <v>100</v>
      </c>
      <c r="G5" s="103" t="s">
        <v>181</v>
      </c>
      <c r="H5" s="103" t="s">
        <v>52</v>
      </c>
    </row>
    <row r="6" spans="1:8" x14ac:dyDescent="0.2">
      <c r="A6" s="102">
        <v>200700054</v>
      </c>
      <c r="B6" s="102"/>
      <c r="C6" s="103" t="s">
        <v>183</v>
      </c>
      <c r="D6" s="103"/>
      <c r="E6" s="103" t="s">
        <v>91</v>
      </c>
      <c r="F6" s="103" t="s">
        <v>100</v>
      </c>
      <c r="G6" s="103" t="s">
        <v>184</v>
      </c>
      <c r="H6" s="103" t="s">
        <v>68</v>
      </c>
    </row>
    <row r="7" spans="1:8" x14ac:dyDescent="0.2">
      <c r="A7" s="102">
        <v>200800089</v>
      </c>
      <c r="B7" s="102"/>
      <c r="C7" s="103" t="s">
        <v>185</v>
      </c>
      <c r="D7" s="103"/>
      <c r="E7" s="103" t="s">
        <v>186</v>
      </c>
      <c r="F7" s="103" t="s">
        <v>100</v>
      </c>
      <c r="G7" s="103" t="s">
        <v>187</v>
      </c>
      <c r="H7" s="103" t="s">
        <v>73</v>
      </c>
    </row>
    <row r="8" spans="1:8" x14ac:dyDescent="0.2">
      <c r="A8" s="102" t="s">
        <v>148</v>
      </c>
      <c r="B8" s="102"/>
      <c r="C8" s="103" t="s">
        <v>149</v>
      </c>
      <c r="D8" s="103"/>
      <c r="E8" s="103" t="s">
        <v>77</v>
      </c>
      <c r="F8" s="103" t="s">
        <v>100</v>
      </c>
      <c r="G8" s="103" t="s">
        <v>150</v>
      </c>
      <c r="H8" s="103" t="s">
        <v>61</v>
      </c>
    </row>
    <row r="9" spans="1:8" x14ac:dyDescent="0.2">
      <c r="A9" s="102" t="s">
        <v>151</v>
      </c>
      <c r="B9" s="102"/>
      <c r="C9" s="103" t="s">
        <v>152</v>
      </c>
      <c r="D9" s="103"/>
      <c r="E9" s="103" t="s">
        <v>78</v>
      </c>
      <c r="F9" s="103" t="s">
        <v>100</v>
      </c>
      <c r="G9" s="103" t="s">
        <v>153</v>
      </c>
      <c r="H9" s="103" t="s">
        <v>54</v>
      </c>
    </row>
    <row r="10" spans="1:8" x14ac:dyDescent="0.2">
      <c r="A10" s="102" t="s">
        <v>154</v>
      </c>
      <c r="B10" s="102"/>
      <c r="C10" s="103" t="s">
        <v>155</v>
      </c>
      <c r="D10" s="103"/>
      <c r="E10" s="103" t="s">
        <v>79</v>
      </c>
      <c r="F10" s="103" t="s">
        <v>100</v>
      </c>
      <c r="G10" s="103" t="s">
        <v>156</v>
      </c>
      <c r="H10" s="103" t="s">
        <v>53</v>
      </c>
    </row>
    <row r="11" spans="1:8" x14ac:dyDescent="0.2">
      <c r="A11" s="102" t="s">
        <v>157</v>
      </c>
      <c r="B11" s="102"/>
      <c r="C11" s="103" t="s">
        <v>158</v>
      </c>
      <c r="D11" s="103"/>
      <c r="E11" s="103" t="s">
        <v>80</v>
      </c>
      <c r="F11" s="103" t="s">
        <v>100</v>
      </c>
      <c r="G11" s="103" t="s">
        <v>156</v>
      </c>
      <c r="H11" s="103" t="s">
        <v>58</v>
      </c>
    </row>
    <row r="12" spans="1:8" x14ac:dyDescent="0.2">
      <c r="A12" s="102" t="s">
        <v>159</v>
      </c>
      <c r="B12" s="102"/>
      <c r="C12" s="103" t="s">
        <v>152</v>
      </c>
      <c r="D12" s="103"/>
      <c r="E12" s="103" t="s">
        <v>81</v>
      </c>
      <c r="F12" s="103" t="s">
        <v>100</v>
      </c>
      <c r="G12" s="103" t="s">
        <v>160</v>
      </c>
      <c r="H12" s="103" t="s">
        <v>54</v>
      </c>
    </row>
    <row r="13" spans="1:8" x14ac:dyDescent="0.2">
      <c r="A13" s="102" t="s">
        <v>162</v>
      </c>
      <c r="B13" s="102"/>
      <c r="C13" s="103" t="s">
        <v>163</v>
      </c>
      <c r="D13" s="103"/>
      <c r="E13" s="103" t="s">
        <v>82</v>
      </c>
      <c r="F13" s="103" t="s">
        <v>100</v>
      </c>
      <c r="G13" s="103" t="s">
        <v>164</v>
      </c>
      <c r="H13" s="103" t="s">
        <v>60</v>
      </c>
    </row>
    <row r="14" spans="1:8" x14ac:dyDescent="0.2">
      <c r="A14" s="102" t="s">
        <v>165</v>
      </c>
      <c r="B14" s="102"/>
      <c r="C14" s="103" t="s">
        <v>166</v>
      </c>
      <c r="D14" s="103"/>
      <c r="E14" s="103" t="s">
        <v>83</v>
      </c>
      <c r="F14" s="103" t="s">
        <v>100</v>
      </c>
      <c r="G14" s="103" t="s">
        <v>167</v>
      </c>
      <c r="H14" s="103" t="s">
        <v>64</v>
      </c>
    </row>
    <row r="15" spans="1:8" x14ac:dyDescent="0.2">
      <c r="A15" s="102" t="s">
        <v>168</v>
      </c>
      <c r="B15" s="102"/>
      <c r="C15" s="103" t="s">
        <v>169</v>
      </c>
      <c r="D15" s="103"/>
      <c r="E15" s="103" t="s">
        <v>84</v>
      </c>
      <c r="F15" s="103" t="s">
        <v>100</v>
      </c>
      <c r="G15" s="103" t="s">
        <v>170</v>
      </c>
      <c r="H15" s="103" t="s">
        <v>56</v>
      </c>
    </row>
    <row r="16" spans="1:8" x14ac:dyDescent="0.2">
      <c r="A16" s="102" t="s">
        <v>172</v>
      </c>
      <c r="B16" s="102"/>
      <c r="C16" s="103" t="s">
        <v>173</v>
      </c>
      <c r="D16" s="103"/>
      <c r="E16" s="103" t="s">
        <v>85</v>
      </c>
      <c r="F16" s="103" t="s">
        <v>100</v>
      </c>
      <c r="G16" s="103" t="s">
        <v>174</v>
      </c>
      <c r="H16" s="103" t="s">
        <v>59</v>
      </c>
    </row>
    <row r="17" spans="1:8" x14ac:dyDescent="0.2">
      <c r="A17" s="102" t="s">
        <v>175</v>
      </c>
      <c r="B17" s="102"/>
      <c r="C17" s="103" t="s">
        <v>152</v>
      </c>
      <c r="D17" s="103"/>
      <c r="E17" s="103" t="s">
        <v>86</v>
      </c>
      <c r="F17" s="103" t="s">
        <v>100</v>
      </c>
      <c r="G17" s="103" t="s">
        <v>176</v>
      </c>
      <c r="H17" s="103" t="s">
        <v>54</v>
      </c>
    </row>
    <row r="18" spans="1:8" x14ac:dyDescent="0.2">
      <c r="A18" s="102" t="s">
        <v>188</v>
      </c>
      <c r="B18" s="102"/>
      <c r="C18" s="103" t="s">
        <v>189</v>
      </c>
      <c r="D18" s="103"/>
      <c r="E18" s="103" t="s">
        <v>92</v>
      </c>
      <c r="F18" s="103" t="s">
        <v>100</v>
      </c>
      <c r="G18" s="103" t="s">
        <v>190</v>
      </c>
      <c r="H18" s="103" t="s">
        <v>72</v>
      </c>
    </row>
    <row r="19" spans="1:8" x14ac:dyDescent="0.2">
      <c r="A19" s="102" t="s">
        <v>191</v>
      </c>
      <c r="B19" s="102"/>
      <c r="C19" s="103" t="s">
        <v>189</v>
      </c>
      <c r="D19" s="103"/>
      <c r="E19" s="103" t="s">
        <v>93</v>
      </c>
      <c r="F19" s="103" t="s">
        <v>100</v>
      </c>
      <c r="G19" s="103" t="s">
        <v>192</v>
      </c>
      <c r="H19" s="103" t="s">
        <v>101</v>
      </c>
    </row>
    <row r="20" spans="1:8" x14ac:dyDescent="0.2">
      <c r="A20" s="102" t="s">
        <v>196</v>
      </c>
      <c r="B20" s="102"/>
      <c r="C20" s="103" t="s">
        <v>152</v>
      </c>
      <c r="D20" s="103"/>
      <c r="E20" s="103" t="s">
        <v>95</v>
      </c>
      <c r="F20" s="103" t="s">
        <v>100</v>
      </c>
      <c r="G20" s="103" t="s">
        <v>153</v>
      </c>
      <c r="H20" s="103" t="s">
        <v>54</v>
      </c>
    </row>
    <row r="21" spans="1:8" x14ac:dyDescent="0.2">
      <c r="A21" s="102" t="s">
        <v>198</v>
      </c>
      <c r="B21" s="102"/>
      <c r="C21" s="103" t="s">
        <v>199</v>
      </c>
      <c r="D21" s="103"/>
      <c r="E21" s="103" t="s">
        <v>96</v>
      </c>
      <c r="F21" s="103" t="s">
        <v>100</v>
      </c>
      <c r="G21" s="103" t="s">
        <v>200</v>
      </c>
      <c r="H21" s="103" t="s">
        <v>102</v>
      </c>
    </row>
    <row r="22" spans="1:8" x14ac:dyDescent="0.2">
      <c r="A22" s="102" t="s">
        <v>203</v>
      </c>
      <c r="B22" s="102"/>
      <c r="C22" s="103" t="s">
        <v>204</v>
      </c>
      <c r="D22" s="103"/>
      <c r="E22" s="103" t="s">
        <v>98</v>
      </c>
      <c r="F22" s="103" t="s">
        <v>100</v>
      </c>
      <c r="G22" s="103" t="s">
        <v>205</v>
      </c>
      <c r="H22" s="103" t="s">
        <v>55</v>
      </c>
    </row>
    <row r="23" spans="1:8" x14ac:dyDescent="0.2">
      <c r="A23" s="102" t="s">
        <v>207</v>
      </c>
      <c r="B23" s="102"/>
      <c r="C23" s="103" t="s">
        <v>208</v>
      </c>
      <c r="D23" s="103"/>
      <c r="E23" s="103" t="s">
        <v>209</v>
      </c>
      <c r="F23" s="103" t="s">
        <v>100</v>
      </c>
      <c r="G23" s="103" t="s">
        <v>210</v>
      </c>
      <c r="H23" s="103" t="s">
        <v>131</v>
      </c>
    </row>
    <row r="24" spans="1:8" x14ac:dyDescent="0.2">
      <c r="A24" s="102" t="s">
        <v>212</v>
      </c>
      <c r="B24" s="102"/>
      <c r="C24" s="103" t="s">
        <v>213</v>
      </c>
      <c r="D24" s="103"/>
      <c r="E24" s="103" t="s">
        <v>214</v>
      </c>
      <c r="F24" s="103" t="s">
        <v>100</v>
      </c>
      <c r="G24" s="103" t="s">
        <v>215</v>
      </c>
      <c r="H24" s="103" t="s">
        <v>65</v>
      </c>
    </row>
    <row r="25" spans="1:8" x14ac:dyDescent="0.2">
      <c r="A25" s="102" t="s">
        <v>219</v>
      </c>
      <c r="B25" s="102"/>
      <c r="C25" s="103" t="s">
        <v>220</v>
      </c>
      <c r="D25" s="103"/>
      <c r="E25" s="103" t="s">
        <v>89</v>
      </c>
      <c r="F25" s="103" t="s">
        <v>100</v>
      </c>
      <c r="G25" s="103" t="s">
        <v>221</v>
      </c>
      <c r="H25" s="103" t="s">
        <v>62</v>
      </c>
    </row>
    <row r="26" spans="1:8" x14ac:dyDescent="0.2">
      <c r="A26" s="102" t="s">
        <v>222</v>
      </c>
      <c r="B26" s="102"/>
      <c r="C26" s="103" t="s">
        <v>220</v>
      </c>
      <c r="D26" s="103"/>
      <c r="E26" s="103" t="s">
        <v>90</v>
      </c>
      <c r="F26" s="103" t="s">
        <v>100</v>
      </c>
      <c r="G26" s="103" t="s">
        <v>221</v>
      </c>
      <c r="H26" s="103" t="s">
        <v>62</v>
      </c>
    </row>
    <row r="27" spans="1:8" x14ac:dyDescent="0.2">
      <c r="A27" s="102" t="s">
        <v>223</v>
      </c>
      <c r="B27" s="102"/>
      <c r="C27" s="103" t="s">
        <v>224</v>
      </c>
      <c r="D27" s="103"/>
      <c r="E27" s="103" t="s">
        <v>225</v>
      </c>
      <c r="F27" s="103" t="s">
        <v>100</v>
      </c>
      <c r="G27" s="103" t="s">
        <v>226</v>
      </c>
      <c r="H27" s="103" t="s">
        <v>227</v>
      </c>
    </row>
    <row r="28" spans="1:8" x14ac:dyDescent="0.2">
      <c r="A28" s="102" t="s">
        <v>248</v>
      </c>
      <c r="B28" s="102"/>
      <c r="C28" s="103" t="s">
        <v>239</v>
      </c>
      <c r="D28" s="103"/>
      <c r="E28" s="103" t="s">
        <v>238</v>
      </c>
      <c r="F28" s="103" t="s">
        <v>100</v>
      </c>
      <c r="G28" s="103" t="s">
        <v>161</v>
      </c>
      <c r="H28" s="103" t="s">
        <v>69</v>
      </c>
    </row>
    <row r="29" spans="1:8" x14ac:dyDescent="0.2">
      <c r="A29" s="102" t="s">
        <v>249</v>
      </c>
      <c r="B29" s="102"/>
      <c r="C29" s="103" t="s">
        <v>240</v>
      </c>
      <c r="D29" s="103"/>
      <c r="E29" s="103" t="s">
        <v>179</v>
      </c>
      <c r="F29" s="103" t="s">
        <v>100</v>
      </c>
      <c r="G29" s="103" t="s">
        <v>171</v>
      </c>
      <c r="H29" s="103" t="s">
        <v>67</v>
      </c>
    </row>
    <row r="30" spans="1:8" x14ac:dyDescent="0.2">
      <c r="A30" s="102" t="s">
        <v>250</v>
      </c>
      <c r="B30" s="102"/>
      <c r="C30" s="103" t="s">
        <v>240</v>
      </c>
      <c r="D30" s="103"/>
      <c r="E30" s="103" t="s">
        <v>211</v>
      </c>
      <c r="F30" s="103" t="s">
        <v>100</v>
      </c>
      <c r="G30" s="103" t="s">
        <v>171</v>
      </c>
      <c r="H30" s="103" t="s">
        <v>67</v>
      </c>
    </row>
    <row r="31" spans="1:8" x14ac:dyDescent="0.2">
      <c r="A31" s="102" t="s">
        <v>251</v>
      </c>
      <c r="B31" s="102"/>
      <c r="C31" s="103" t="s">
        <v>240</v>
      </c>
      <c r="D31" s="103"/>
      <c r="E31" s="103" t="s">
        <v>99</v>
      </c>
      <c r="F31" s="103" t="s">
        <v>100</v>
      </c>
      <c r="G31" s="103" t="s">
        <v>206</v>
      </c>
      <c r="H31" s="103" t="s">
        <v>103</v>
      </c>
    </row>
    <row r="32" spans="1:8" x14ac:dyDescent="0.2">
      <c r="A32" s="102" t="s">
        <v>252</v>
      </c>
      <c r="B32" s="102"/>
      <c r="C32" s="103" t="s">
        <v>240</v>
      </c>
      <c r="D32" s="103"/>
      <c r="E32" s="103" t="s">
        <v>97</v>
      </c>
      <c r="F32" s="103" t="s">
        <v>100</v>
      </c>
      <c r="G32" s="103" t="s">
        <v>201</v>
      </c>
      <c r="H32" s="103" t="s">
        <v>202</v>
      </c>
    </row>
    <row r="33" spans="1:8" x14ac:dyDescent="0.2">
      <c r="A33" s="102" t="s">
        <v>254</v>
      </c>
      <c r="B33" s="102"/>
      <c r="C33" s="103" t="s">
        <v>244</v>
      </c>
      <c r="D33" s="103"/>
      <c r="E33" s="103" t="s">
        <v>182</v>
      </c>
      <c r="F33" s="103" t="s">
        <v>100</v>
      </c>
      <c r="G33" s="103" t="s">
        <v>147</v>
      </c>
      <c r="H33" s="103" t="s">
        <v>66</v>
      </c>
    </row>
    <row r="34" spans="1:8" x14ac:dyDescent="0.2">
      <c r="A34" s="102" t="s">
        <v>255</v>
      </c>
      <c r="B34" s="102"/>
      <c r="C34" s="103" t="s">
        <v>244</v>
      </c>
      <c r="D34" s="103"/>
      <c r="E34" s="103" t="s">
        <v>130</v>
      </c>
      <c r="F34" s="103" t="s">
        <v>100</v>
      </c>
      <c r="G34" s="103" t="s">
        <v>147</v>
      </c>
      <c r="H34" s="103" t="s">
        <v>66</v>
      </c>
    </row>
    <row r="35" spans="1:8" x14ac:dyDescent="0.2">
      <c r="A35" s="102" t="s">
        <v>256</v>
      </c>
      <c r="B35" s="102"/>
      <c r="C35" s="103" t="s">
        <v>244</v>
      </c>
      <c r="D35" s="103"/>
      <c r="E35" s="103" t="s">
        <v>94</v>
      </c>
      <c r="F35" s="103" t="s">
        <v>100</v>
      </c>
      <c r="G35" s="103" t="s">
        <v>193</v>
      </c>
      <c r="H35" s="103" t="s">
        <v>70</v>
      </c>
    </row>
    <row r="36" spans="1:8" x14ac:dyDescent="0.2">
      <c r="A36" s="102" t="s">
        <v>253</v>
      </c>
      <c r="B36" s="102"/>
      <c r="C36" s="103" t="s">
        <v>243</v>
      </c>
      <c r="D36" s="103"/>
      <c r="E36" s="103" t="s">
        <v>242</v>
      </c>
      <c r="F36" s="103" t="s">
        <v>100</v>
      </c>
      <c r="G36" s="103" t="s">
        <v>195</v>
      </c>
      <c r="H36" s="103" t="s">
        <v>71</v>
      </c>
    </row>
    <row r="37" spans="1:8" x14ac:dyDescent="0.2">
      <c r="A37" s="102" t="s">
        <v>246</v>
      </c>
      <c r="B37" s="102"/>
      <c r="C37" s="103" t="s">
        <v>237</v>
      </c>
      <c r="D37" s="103"/>
      <c r="E37" s="103" t="s">
        <v>236</v>
      </c>
      <c r="F37" s="103" t="s">
        <v>100</v>
      </c>
      <c r="G37" s="103" t="s">
        <v>194</v>
      </c>
      <c r="H37" s="103" t="s">
        <v>63</v>
      </c>
    </row>
    <row r="38" spans="1:8" x14ac:dyDescent="0.2">
      <c r="A38" s="102" t="s">
        <v>247</v>
      </c>
      <c r="B38" s="102"/>
      <c r="C38" s="103" t="s">
        <v>237</v>
      </c>
      <c r="D38" s="103"/>
      <c r="E38" s="103" t="s">
        <v>216</v>
      </c>
      <c r="F38" s="103" t="s">
        <v>100</v>
      </c>
      <c r="G38" s="103" t="s">
        <v>217</v>
      </c>
      <c r="H38" s="103" t="s">
        <v>218</v>
      </c>
    </row>
    <row r="39" spans="1:8" x14ac:dyDescent="0.2">
      <c r="A39" s="102" t="s">
        <v>245</v>
      </c>
      <c r="B39" s="102"/>
      <c r="C39" s="103" t="s">
        <v>235</v>
      </c>
      <c r="D39" s="103"/>
      <c r="E39" s="103" t="s">
        <v>233</v>
      </c>
      <c r="F39" s="103" t="s">
        <v>100</v>
      </c>
      <c r="G39" s="103" t="s">
        <v>197</v>
      </c>
      <c r="H39" s="103" t="s">
        <v>234</v>
      </c>
    </row>
    <row r="40" spans="1:8" x14ac:dyDescent="0.2">
      <c r="A40" s="104"/>
      <c r="B40" s="104"/>
      <c r="C40" s="104"/>
      <c r="D40" s="104"/>
      <c r="E40" s="104"/>
      <c r="F40" s="104"/>
      <c r="G40" s="104"/>
      <c r="H40" s="104"/>
    </row>
  </sheetData>
  <sheetProtection algorithmName="SHA-512" hashValue="OlOKnBWYd4xxyJyH1WTlwnxS+4ZvROG26UW0ToMOtWorFKi5fbYl/G0iNoet3BO8z0I53W5lcdb4GqaegCV/Fg==" saltValue="5fKHEaOzAPfmaewv7ecxYw==" spinCount="100000" sheet="1" objects="1" scenarios="1"/>
  <pageMargins left="0.78740157480314965" right="0.78740157480314965" top="0.98425196850393704" bottom="0.98425196850393704" header="0.51181102362204722" footer="0.51181102362204722"/>
  <pageSetup paperSize="8" scale="83"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7</vt:i4>
      </vt:variant>
    </vt:vector>
  </HeadingPairs>
  <TitlesOfParts>
    <vt:vector size="9" baseType="lpstr">
      <vt:lpstr>Compte de résultat 2018</vt:lpstr>
      <vt:lpstr>BASE GESTIONNAIRES RAM</vt:lpstr>
      <vt:lpstr>'BASE GESTIONNAIRES RAM'!AFC_GEST_EQUIP</vt:lpstr>
      <vt:lpstr>'BASE GESTIONNAIRES RAM'!Impression_des_titres</vt:lpstr>
      <vt:lpstr>'Compte de résultat 2018'!Impression_des_titres</vt:lpstr>
      <vt:lpstr>NUMDOSSIER</vt:lpstr>
      <vt:lpstr>TABLEIDENTIF</vt:lpstr>
      <vt:lpstr>'BASE GESTIONNAIRES RAM'!Zone_d_impression</vt:lpstr>
      <vt:lpstr>'Compte de résultat 2018'!Zone_d_impression</vt:lpstr>
    </vt:vector>
  </TitlesOfParts>
  <Company>CAF DE POITIERS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2016-12-30T07:48:13Z</cp:lastPrinted>
  <dcterms:created xsi:type="dcterms:W3CDTF">2009-10-28T10:02:34Z</dcterms:created>
  <dcterms:modified xsi:type="dcterms:W3CDTF">2018-12-27T12:43:02Z</dcterms:modified>
</cp:coreProperties>
</file>