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100" yWindow="195" windowWidth="19320" windowHeight="12000"/>
  </bookViews>
  <sheets>
    <sheet name="Compte de résultat 2017" sheetId="7" r:id="rId1"/>
    <sheet name="BASE GESTIONNAIRES ACF" sheetId="13" state="hidden" r:id="rId2"/>
  </sheets>
  <definedNames>
    <definedName name="_xlnm._FilterDatabase" localSheetId="1" hidden="1">'BASE GESTIONNAIRES ACF'!$A$1:$H$1</definedName>
    <definedName name="AFC_GEST_EQUIP" localSheetId="1">'BASE GESTIONNAIRES ACF'!$A$1:$H$1</definedName>
    <definedName name="_xlnm.Print_Titles" localSheetId="1">'BASE GESTIONNAIRES ACF'!$1:$1</definedName>
    <definedName name="_xlnm.Print_Titles" localSheetId="0">'Compte de résultat 2017'!$1:$16</definedName>
    <definedName name="NUMDOSSIER">'BASE GESTIONNAIRES ACF'!$A$2:$A$22</definedName>
    <definedName name="TABLEIDENTIF">'BASE GESTIONNAIRES ACF'!$A$2:$H$22</definedName>
    <definedName name="_xlnm.Print_Area" localSheetId="1">'BASE GESTIONNAIRES ACF'!$A$1:$H$1</definedName>
    <definedName name="_xlnm.Print_Area" localSheetId="0">'Compte de résultat 2017'!$A$1:$I$98</definedName>
  </definedNames>
  <calcPr calcId="145621"/>
</workbook>
</file>

<file path=xl/calcChain.xml><?xml version="1.0" encoding="utf-8"?>
<calcChain xmlns="http://schemas.openxmlformats.org/spreadsheetml/2006/main">
  <c r="H11" i="7" l="1"/>
  <c r="H12" i="7"/>
  <c r="H13" i="7"/>
  <c r="H14" i="7"/>
  <c r="H15" i="7"/>
  <c r="C30" i="7"/>
  <c r="C33" i="7"/>
  <c r="C38" i="7"/>
  <c r="C41" i="7"/>
  <c r="I43" i="7"/>
  <c r="I48" i="7"/>
  <c r="I49" i="7" s="1"/>
  <c r="C65" i="7"/>
  <c r="C75" i="7"/>
  <c r="C85" i="7"/>
  <c r="C88" i="7" l="1"/>
  <c r="C42" i="7"/>
  <c r="I50" i="7"/>
  <c r="I51" i="7" s="1"/>
  <c r="C43" i="7"/>
</calcChain>
</file>

<file path=xl/comments1.xml><?xml version="1.0" encoding="utf-8"?>
<comments xmlns="http://schemas.openxmlformats.org/spreadsheetml/2006/main">
  <authors>
    <author>c0762371</author>
    <author>C0762371</author>
    <author>C0407371</author>
  </authors>
  <commentList>
    <comment ref="B24" authorId="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5" authorId="0">
      <text>
        <r>
          <rPr>
            <sz val="10"/>
            <color indexed="10"/>
            <rFont val="Arial"/>
            <family val="2"/>
          </rPr>
          <t>Loyers et Charges
Entretien et réparations
Primes d’assurance
Services extérieurs divers
Prestations extérieures pour activités</t>
        </r>
      </text>
    </comment>
    <comment ref="B26" authorId="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H32" authorId="1">
      <text>
        <r>
          <rPr>
            <sz val="10"/>
            <color indexed="10"/>
            <rFont val="Arial"/>
            <family val="2"/>
          </rPr>
          <t>Indiquer le nom de la commune</t>
        </r>
      </text>
    </comment>
    <comment ref="H33" authorId="1">
      <text>
        <r>
          <rPr>
            <sz val="10"/>
            <color indexed="10"/>
            <rFont val="Arial"/>
            <family val="2"/>
          </rPr>
          <t>Indiquer le nom de la commune</t>
        </r>
      </text>
    </comment>
    <comment ref="B34" authorId="0">
      <text>
        <r>
          <rPr>
            <sz val="10"/>
            <color indexed="10"/>
            <rFont val="Arial"/>
            <family val="2"/>
          </rPr>
          <t xml:space="preserve">Agios
Intérêts d’emprunts
</t>
        </r>
      </text>
    </comment>
    <comment ref="H34" authorId="1">
      <text>
        <r>
          <rPr>
            <sz val="10"/>
            <color indexed="10"/>
            <rFont val="Arial"/>
            <family val="2"/>
          </rPr>
          <t>Indiquer le nom de la commune</t>
        </r>
      </text>
    </comment>
    <comment ref="H35" authorId="1">
      <text>
        <r>
          <rPr>
            <sz val="10"/>
            <color indexed="10"/>
            <rFont val="Arial"/>
            <family val="2"/>
          </rPr>
          <t>Indiquer le nom de la commune</t>
        </r>
      </text>
    </comment>
    <comment ref="H37" authorId="0">
      <text>
        <r>
          <rPr>
            <sz val="10"/>
            <color indexed="10"/>
            <rFont val="Arial"/>
            <family val="2"/>
          </rPr>
          <t>Ne concerne pas la PS compte 70623</t>
        </r>
      </text>
    </comment>
    <comment ref="B40" authorId="0">
      <text>
        <r>
          <rPr>
            <sz val="10"/>
            <color indexed="10"/>
            <rFont val="Arial"/>
            <family val="2"/>
          </rPr>
          <t>Attestation charges supplétives</t>
        </r>
      </text>
    </comment>
    <comment ref="B47" authorId="2">
      <text>
        <r>
          <rPr>
            <b/>
            <sz val="10"/>
            <color indexed="10"/>
            <rFont val="Tahoma"/>
            <family val="2"/>
          </rPr>
          <t>Date à indiquer de la manière suivante : 
JJ/MM/AA</t>
        </r>
        <r>
          <rPr>
            <sz val="8"/>
            <color indexed="10"/>
            <rFont val="Tahoma"/>
            <family val="2"/>
          </rPr>
          <t xml:space="preserve">
</t>
        </r>
      </text>
    </comment>
  </commentList>
</comments>
</file>

<file path=xl/sharedStrings.xml><?xml version="1.0" encoding="utf-8"?>
<sst xmlns="http://schemas.openxmlformats.org/spreadsheetml/2006/main" count="191" uniqueCount="158">
  <si>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</si>
  <si>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</si>
  <si>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</si>
  <si>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</si>
  <si>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</si>
  <si>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</si>
  <si>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</si>
  <si>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</si>
  <si>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</si>
  <si>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</si>
  <si>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</si>
  <si>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</si>
  <si>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</si>
  <si>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</si>
  <si>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</si>
  <si>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</si>
  <si>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</si>
  <si>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</si>
  <si>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</si>
  <si>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</si>
  <si>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</si>
  <si>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</si>
  <si>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</si>
  <si>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</si>
  <si>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</si>
  <si>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</si>
  <si>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</si>
  <si>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</si>
  <si>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</si>
  <si>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</si>
  <si>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</si>
  <si>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</si>
  <si>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</si>
  <si>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</si>
  <si>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</si>
  <si>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</si>
  <si>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</si>
  <si>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</si>
  <si>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</si>
  <si>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</si>
  <si>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</si>
  <si>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</si>
  <si>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</si>
  <si>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</si>
  <si>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</si>
  <si>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</si>
  <si>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</si>
  <si>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</si>
  <si>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</si>
  <si>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</si>
  <si>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</si>
  <si>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</si>
  <si>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Activité :</t>
  </si>
  <si>
    <t>Participations familiales - Autres activités</t>
  </si>
  <si>
    <t>Participations familiales - Activités principales</t>
  </si>
  <si>
    <t>Impôts et taxes liés au référent famille</t>
  </si>
  <si>
    <t>Autres impôts et taxes</t>
  </si>
  <si>
    <t>Autres frais de personnel</t>
  </si>
  <si>
    <t>63 AA</t>
  </si>
  <si>
    <t>63 AB</t>
  </si>
  <si>
    <t>Autres impôts et taxes liés aux autres personnels</t>
  </si>
  <si>
    <t>63 B</t>
  </si>
  <si>
    <t>64 A</t>
  </si>
  <si>
    <t>64 B</t>
  </si>
  <si>
    <t>Frais de personnel Référent famille</t>
  </si>
  <si>
    <r>
      <t xml:space="preserve">       </t>
    </r>
    <r>
      <rPr>
        <u/>
        <sz val="11"/>
        <color indexed="10"/>
        <rFont val="Arial"/>
        <family val="2"/>
      </rPr>
      <t>Si votre structure est gérée par une commune, un CCAS ou un Centre Social ne pas tenir compte de cette rubrique</t>
    </r>
  </si>
  <si>
    <r>
      <t xml:space="preserve">       Si la personne chargée de la comptabilité établit un « Bilan comptable », merci de bien vouloir  
       nous le  fournir,  sinon veuillez compléter les éléments suivants</t>
    </r>
    <r>
      <rPr>
        <sz val="10"/>
        <color indexed="62"/>
        <rFont val="Arial"/>
        <family val="2"/>
      </rPr>
      <t> :</t>
    </r>
  </si>
  <si>
    <t>SITUATION DE TRESORERIE</t>
  </si>
  <si>
    <t xml:space="preserve"> Caisse</t>
  </si>
  <si>
    <t xml:space="preserve"> Banques / CCP</t>
  </si>
  <si>
    <t xml:space="preserve"> Découverts bancaires</t>
  </si>
  <si>
    <t xml:space="preserve"> Livrets d’épargne</t>
  </si>
  <si>
    <t xml:space="preserve"> Valeurs mobilières de placement</t>
  </si>
  <si>
    <t>TOTAL   (A)</t>
  </si>
  <si>
    <t>PRODUITS A RECEVOIR</t>
  </si>
  <si>
    <t>Subventions à recevoir</t>
  </si>
  <si>
    <t>Participations familles à recevoir</t>
  </si>
  <si>
    <t>Solde PS CAF à recevoir</t>
  </si>
  <si>
    <t>-</t>
  </si>
  <si>
    <t>TOTAL (B)</t>
  </si>
  <si>
    <t>CHARGES A PAYER (*)</t>
  </si>
  <si>
    <t>Dettes aux fournisseurs à payer</t>
  </si>
  <si>
    <t>Charges sociales à payer</t>
  </si>
  <si>
    <t>TOTAL (C)</t>
  </si>
  <si>
    <t>Code Postal :</t>
  </si>
  <si>
    <r>
      <t xml:space="preserve">Signature, qualité du signataire et cachet </t>
    </r>
    <r>
      <rPr>
        <b/>
        <sz val="11"/>
        <color indexed="10"/>
        <rFont val="Arial"/>
        <family val="2"/>
      </rPr>
      <t>OBLIGATOIRES : 
(uniquement si retour en papier)</t>
    </r>
  </si>
  <si>
    <t>gestion.actionsociale@caftours.cnafmail.fr</t>
  </si>
  <si>
    <r>
      <t>Courriel</t>
    </r>
    <r>
      <rPr>
        <i/>
        <sz val="11"/>
        <color indexed="62"/>
        <rFont val="Arial"/>
        <family val="2"/>
      </rPr>
      <t xml:space="preserve"> :</t>
    </r>
  </si>
  <si>
    <t>merci de selectionner votre n° de dossier SIAS</t>
  </si>
  <si>
    <t>Réel PSO</t>
  </si>
  <si>
    <t>Corbeille S@fir :</t>
  </si>
  <si>
    <t>L'ASSOCIATION GESTION CENTRE SOCIAL JULES VERNE</t>
  </si>
  <si>
    <t>L'ASSOCIATION TOURANGELLE DES CENTRES SOCIAUX</t>
  </si>
  <si>
    <t>L'ASSOCIATION USAGERS CENTRE SOCIAL GIRAUDEAU</t>
  </si>
  <si>
    <t>L'ASSOCIATION JOCONDIENNE DU CENTRE SOCIAL VALLEE VIOLETTE</t>
  </si>
  <si>
    <t>L'ASSOCIATION SOCIO CULTURELLE COURTELINE</t>
  </si>
  <si>
    <t>L'ASSOCIATION LEO LAGRANGE</t>
  </si>
  <si>
    <t>L'ASSOCIATION CAMILLE CLAUDEL LA VILLE AUX DAMES</t>
  </si>
  <si>
    <t>L'ASSOCIATION CLAAC</t>
  </si>
  <si>
    <t>LE CCAS LA RICHE</t>
  </si>
  <si>
    <t>L'ASSOCIATION CENTRE SOCIAL DE LA DOUVE</t>
  </si>
  <si>
    <t>L'ASSOCIATION CENTRE SOCIO CULTUREL DE BLERE</t>
  </si>
  <si>
    <t>00111727-004</t>
  </si>
  <si>
    <t>Animation Coll Fam Ballan</t>
  </si>
  <si>
    <t>BALLAN MIRE</t>
  </si>
  <si>
    <t>00113553-007</t>
  </si>
  <si>
    <t>Animation Coll Fam Rabière</t>
  </si>
  <si>
    <t>JOUE LES TOURS</t>
  </si>
  <si>
    <t>TOURS</t>
  </si>
  <si>
    <t>00113553-012</t>
  </si>
  <si>
    <t>Animation Coll Fam Morier</t>
  </si>
  <si>
    <t>00113559-003</t>
  </si>
  <si>
    <t>Animation Coll Fam V Violette</t>
  </si>
  <si>
    <t>00113965-002</t>
  </si>
  <si>
    <t>Animation Coll Fam Courteline</t>
  </si>
  <si>
    <t>00120853-003</t>
  </si>
  <si>
    <t>Animation Coll Fam Tours Nord</t>
  </si>
  <si>
    <t>00119255-008</t>
  </si>
  <si>
    <t>Animation Coll Fam C Claudel</t>
  </si>
  <si>
    <t>VILLE AUX DAMES</t>
  </si>
  <si>
    <t>00113565-004</t>
  </si>
  <si>
    <t>Animation Coll Fam CS Descarte</t>
  </si>
  <si>
    <t>CHINON</t>
  </si>
  <si>
    <t>00112231-009</t>
  </si>
  <si>
    <t>Animation Coll Fam La Riche</t>
  </si>
  <si>
    <t>LA RICHE</t>
  </si>
  <si>
    <t>00113161-013</t>
  </si>
  <si>
    <t>Animation Coll Fam M Bastié</t>
  </si>
  <si>
    <t>00113573-005</t>
  </si>
  <si>
    <t>Animation Coll Fam La Douve</t>
  </si>
  <si>
    <t>LANGEAIS</t>
  </si>
  <si>
    <t>00115237-005</t>
  </si>
  <si>
    <t>Animation Coll Fam Bléré</t>
  </si>
  <si>
    <t>BLERE</t>
  </si>
  <si>
    <t>COMMUNAUTE DE CNES CHINON VIENNE ET LOIRE</t>
  </si>
  <si>
    <t>Animation Collective Famille du Véron</t>
  </si>
  <si>
    <t>Animation Coll Fam Pluriel(le)</t>
  </si>
  <si>
    <t>Les actions pour lesquelles vous avez été conventionné ont-elles été réalisées ?</t>
  </si>
  <si>
    <t>MAIRIE DE CHÂTEAU RENAULT</t>
  </si>
  <si>
    <t>Animation Coll Fam Elan Coluche</t>
  </si>
  <si>
    <t>CHÂTEAU RENAULT</t>
  </si>
  <si>
    <t>ASSOCIATION CENTRE  CHARLES PEGUY MJC</t>
  </si>
  <si>
    <t>Animation Coll Fam C.Peguy</t>
  </si>
  <si>
    <t>AMBOISE</t>
  </si>
  <si>
    <t>ASSOC POUR L'ANIMATION DE MONTLOUIS</t>
  </si>
  <si>
    <t>Animation Coll Fam La Passerelle</t>
  </si>
  <si>
    <t>MONTLOUIS SUR LOIRE</t>
  </si>
  <si>
    <r>
      <t>SITUATION FINANCIERE NETTE au 31 décembre (A+B-C)</t>
    </r>
    <r>
      <rPr>
        <sz val="10"/>
        <color indexed="62"/>
        <rFont val="Arial"/>
        <family val="2"/>
      </rPr>
      <t> :</t>
    </r>
  </si>
  <si>
    <t>PS Animation Collective Familles</t>
  </si>
  <si>
    <t>&gt; Retour des documents au 28 février 2018</t>
  </si>
  <si>
    <t>Compte de résultat 2017</t>
  </si>
  <si>
    <t>Résultat 2017</t>
  </si>
  <si>
    <t>SITUATION FINANCIERE DE L’ASSOCIATION AU 31.12.2017</t>
  </si>
  <si>
    <t>(*) Les charges et produits indiqués doivent être inclus dans le compte de résultat 2017.</t>
  </si>
  <si>
    <t>Association Pluriel(le)</t>
  </si>
  <si>
    <t>ASSOC FEDERATION DES ŒUVRES LAIQUES 37</t>
  </si>
  <si>
    <t>Animation Coll Fam Fontaines</t>
  </si>
  <si>
    <t>Centre social animation collective familiale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</si>
</sst>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quot;€&quot;"/>
    <numFmt numFmtId="165" formatCode="dd/mm/yy"/>
    <numFmt numFmtId="166" formatCode="dd/mm/yy;@"/>
  </numFmts>
  <fonts count="42" x14ac:knownFonts="1">
    <font>
      <sz val="10"/>
      <name val="Arial"/>
    </font>
    <font>
      <sz val="10"/>
      <name val="Arial"/>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u/>
      <sz val="10"/>
      <color indexed="12"/>
      <name val="MS Sans Serif"/>
      <family val="2"/>
    </font>
    <font>
      <sz val="10"/>
      <name val="MS Sans Serif"/>
      <family val="2"/>
    </font>
    <font>
      <b/>
      <sz val="10"/>
      <color indexed="12"/>
      <name val="MS Sans Serif"/>
      <family val="2"/>
    </font>
    <font>
      <sz val="12"/>
      <color indexed="62"/>
      <name val="Arial"/>
      <family val="2"/>
    </font>
    <font>
      <u/>
      <sz val="11"/>
      <color indexed="10"/>
      <name val="Arial"/>
      <family val="2"/>
    </font>
    <font>
      <b/>
      <u/>
      <sz val="12"/>
      <color indexed="62"/>
      <name val="Arial"/>
      <family val="2"/>
    </font>
    <font>
      <i/>
      <sz val="11"/>
      <color indexed="62"/>
      <name val="Arial"/>
      <family val="2"/>
    </font>
    <font>
      <b/>
      <u/>
      <sz val="14"/>
      <color indexed="21"/>
      <name val="Arial"/>
      <family val="2"/>
    </font>
    <font>
      <sz val="10"/>
      <name val="Arial"/>
      <family val="2"/>
    </font>
    <font>
      <b/>
      <sz val="10"/>
      <color indexed="10"/>
      <name val="Tahoma"/>
      <family val="2"/>
    </font>
    <font>
      <sz val="8"/>
      <color indexed="10"/>
      <name val="Tahoma"/>
      <family val="2"/>
    </font>
    <font>
      <b/>
      <sz val="11"/>
      <name val="Arial"/>
      <family val="2"/>
    </font>
    <font>
      <sz val="12"/>
      <name val="Arial"/>
      <family val="2"/>
    </font>
    <font>
      <sz val="10"/>
      <name val="Arial"/>
    </font>
    <font>
      <sz val="10"/>
      <name val="MS Sans Serif"/>
      <family val="2"/>
      <charset val="1"/>
    </font>
    <font>
      <u/>
      <sz val="10"/>
      <color theme="10"/>
      <name val="MS Sans Serif"/>
      <family val="2"/>
      <charset val="1"/>
    </font>
    <font>
      <i/>
      <u/>
      <sz val="11"/>
      <color theme="4" tint="-0.249977111117893"/>
      <name val="Arial"/>
      <family val="2"/>
    </font>
    <font>
      <sz val="11"/>
      <color theme="4" tint="-0.249977111117893"/>
      <name val="Arial"/>
      <family val="2"/>
    </font>
    <font>
      <sz val="10"/>
      <color theme="4" tint="-0.249977111117893"/>
      <name val="MS Sans Serif"/>
      <family val="2"/>
    </font>
    <font>
      <sz val="18"/>
      <color rgb="FFFF0000"/>
      <name val="Arial"/>
      <family val="2"/>
    </font>
    <font>
      <sz val="11"/>
      <color rgb="FFFF0000"/>
      <name val="Arial"/>
      <family val="2"/>
    </font>
    <font>
      <b/>
      <i/>
      <u/>
      <sz val="15"/>
      <color rgb="FFFF0000"/>
      <name val="Arial"/>
      <family val="2"/>
    </font>
    <font>
      <b/>
      <i/>
      <u/>
      <sz val="15"/>
      <color indexed="10"/>
      <name val="Arial"/>
      <family val="2"/>
    </font>
    <font>
      <sz val="8"/>
      <color rgb="FF000000"/>
      <name val="Tahom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62"/>
      </left>
      <right style="thin">
        <color indexed="62"/>
      </right>
      <top style="thin">
        <color indexed="62"/>
      </top>
      <bottom style="thin">
        <color indexed="62"/>
      </bottom>
      <diagonal/>
    </border>
    <border>
      <left style="thin">
        <color indexed="18"/>
      </left>
      <right style="thin">
        <color indexed="18"/>
      </right>
      <top style="thin">
        <color indexed="18"/>
      </top>
      <bottom style="thin">
        <color indexed="18"/>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21"/>
      </right>
      <top/>
      <bottom/>
      <diagonal/>
    </border>
    <border>
      <left/>
      <right/>
      <top/>
      <bottom style="thin">
        <color indexed="18"/>
      </bottom>
      <diagonal/>
    </border>
  </borders>
  <cellStyleXfs count="9">
    <xf numFmtId="0" fontId="0" fillId="0" borderId="0"/>
    <xf numFmtId="44" fontId="1" fillId="0" borderId="0" applyFont="0" applyFill="0" applyBorder="0" applyAlignment="0" applyProtection="0"/>
    <xf numFmtId="44" fontId="31" fillId="0" borderId="0" applyFont="0" applyFill="0" applyBorder="0" applyAlignment="0" applyProtection="0"/>
    <xf numFmtId="0" fontId="18" fillId="0" borderId="0" applyNumberFormat="0" applyFill="0" applyBorder="0" applyAlignment="0" applyProtection="0"/>
    <xf numFmtId="0" fontId="33" fillId="0" borderId="0" applyNumberFormat="0" applyFill="0" applyBorder="0" applyAlignment="0" applyProtection="0"/>
    <xf numFmtId="44" fontId="1" fillId="0" borderId="0" applyFont="0" applyFill="0" applyBorder="0" applyAlignment="0" applyProtection="0"/>
    <xf numFmtId="44" fontId="31" fillId="0" borderId="0" applyFont="0" applyFill="0" applyBorder="0" applyAlignment="0" applyProtection="0"/>
    <xf numFmtId="0" fontId="32" fillId="0" borderId="0"/>
    <xf numFmtId="0" fontId="19" fillId="0" borderId="0"/>
  </cellStyleXfs>
  <cellXfs count="119">
    <xf numFmtId="0" fontId="0" fillId="0" borderId="0" xfId="0"/>
    <xf numFmtId="0" fontId="5" fillId="2" borderId="0" xfId="0" applyFont="1" applyFill="1" applyAlignment="1" applyProtection="1">
      <alignment horizontal="right" vertical="center" wrapText="1"/>
    </xf>
    <xf numFmtId="0" fontId="17" fillId="2" borderId="0" xfId="0" applyFont="1" applyFill="1" applyBorder="1" applyAlignment="1" applyProtection="1">
      <alignment vertical="center" wrapText="1"/>
    </xf>
    <xf numFmtId="0" fontId="20" fillId="3" borderId="1" xfId="8" quotePrefix="1" applyNumberFormat="1" applyFont="1" applyFill="1" applyBorder="1" applyAlignment="1">
      <alignment horizontal="center" vertical="center" wrapText="1"/>
    </xf>
    <xf numFmtId="0" fontId="20" fillId="3" borderId="2" xfId="8" quotePrefix="1" applyNumberFormat="1" applyFont="1" applyFill="1" applyBorder="1" applyAlignment="1">
      <alignment horizontal="center" vertical="center" wrapText="1"/>
    </xf>
    <xf numFmtId="0" fontId="20" fillId="3" borderId="3" xfId="8" quotePrefix="1" applyNumberFormat="1" applyFont="1" applyFill="1" applyBorder="1" applyAlignment="1">
      <alignment horizontal="center" vertical="center" wrapText="1"/>
    </xf>
    <xf numFmtId="0" fontId="19" fillId="0" borderId="0" xfId="8"/>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4" xfId="0" applyFont="1" applyBorder="1" applyAlignment="1" applyProtection="1">
      <alignment horizontal="right" vertical="center" wrapText="1"/>
    </xf>
    <xf numFmtId="0" fontId="3" fillId="0" borderId="4" xfId="0" applyFont="1" applyBorder="1" applyAlignment="1" applyProtection="1">
      <alignment horizontal="right" vertical="center" wrapText="1"/>
    </xf>
    <xf numFmtId="0" fontId="3" fillId="0" borderId="4" xfId="0" applyFont="1" applyBorder="1" applyAlignment="1" applyProtection="1">
      <alignment vertical="center" wrapText="1"/>
    </xf>
    <xf numFmtId="0" fontId="10" fillId="0" borderId="4" xfId="0" applyFont="1" applyBorder="1" applyAlignment="1" applyProtection="1">
      <alignment vertical="center" wrapText="1"/>
    </xf>
    <xf numFmtId="0" fontId="3" fillId="0" borderId="5" xfId="0" applyFont="1" applyBorder="1" applyAlignment="1" applyProtection="1">
      <alignment vertical="center" wrapText="1"/>
    </xf>
    <xf numFmtId="0" fontId="10" fillId="2" borderId="4" xfId="0" applyFont="1" applyFill="1" applyBorder="1" applyAlignment="1" applyProtection="1">
      <alignment horizontal="right" vertical="center" wrapText="1"/>
    </xf>
    <xf numFmtId="0" fontId="11" fillId="0" borderId="4" xfId="0" applyFont="1" applyBorder="1" applyAlignment="1" applyProtection="1">
      <alignment vertical="center" wrapText="1"/>
    </xf>
    <xf numFmtId="0" fontId="3" fillId="0" borderId="4" xfId="0" applyFont="1" applyBorder="1" applyAlignment="1" applyProtection="1">
      <alignment horizontal="left" vertical="center" wrapText="1"/>
    </xf>
    <xf numFmtId="0" fontId="3" fillId="0" borderId="0" xfId="0" applyFont="1" applyAlignment="1" applyProtection="1">
      <alignment horizontal="left" vertical="center" wrapText="1"/>
    </xf>
    <xf numFmtId="49" fontId="6"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165" fontId="6" fillId="2" borderId="0" xfId="0" applyNumberFormat="1" applyFont="1" applyFill="1" applyBorder="1" applyAlignment="1" applyProtection="1">
      <alignment vertical="center" wrapText="1"/>
    </xf>
    <xf numFmtId="0" fontId="3" fillId="0" borderId="0" xfId="0" applyFont="1" applyBorder="1" applyAlignment="1" applyProtection="1">
      <alignment vertical="center"/>
    </xf>
    <xf numFmtId="0" fontId="4" fillId="0" borderId="0" xfId="0" applyFont="1" applyAlignment="1" applyProtection="1">
      <alignment vertical="center"/>
    </xf>
    <xf numFmtId="0" fontId="3" fillId="0" borderId="6"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21" fillId="0" borderId="0" xfId="0" applyFont="1" applyBorder="1" applyAlignment="1" applyProtection="1">
      <alignment vertical="center"/>
    </xf>
    <xf numFmtId="0" fontId="3" fillId="0" borderId="0" xfId="0" applyFont="1" applyAlignment="1" applyProtection="1">
      <alignment horizontal="center" vertical="center" wrapText="1"/>
    </xf>
    <xf numFmtId="0" fontId="21" fillId="0" borderId="0" xfId="0" applyFont="1" applyBorder="1" applyAlignment="1" applyProtection="1">
      <alignment horizontal="left" vertical="center" wrapText="1"/>
    </xf>
    <xf numFmtId="0" fontId="23" fillId="0" borderId="0" xfId="0" applyFont="1" applyBorder="1" applyAlignment="1" applyProtection="1">
      <alignment vertical="center"/>
    </xf>
    <xf numFmtId="0" fontId="21" fillId="0" borderId="4" xfId="0" applyFont="1" applyBorder="1" applyAlignment="1" applyProtection="1">
      <alignment vertical="center"/>
    </xf>
    <xf numFmtId="0" fontId="21" fillId="3" borderId="4"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164" fontId="21" fillId="0" borderId="0" xfId="0" applyNumberFormat="1" applyFont="1" applyBorder="1" applyAlignment="1" applyProtection="1">
      <alignment vertical="center"/>
    </xf>
    <xf numFmtId="164" fontId="21" fillId="0" borderId="0" xfId="0" applyNumberFormat="1" applyFont="1" applyFill="1" applyBorder="1" applyAlignment="1" applyProtection="1">
      <alignment vertical="center"/>
    </xf>
    <xf numFmtId="0" fontId="21" fillId="0" borderId="4" xfId="0" applyFont="1" applyBorder="1" applyAlignment="1" applyProtection="1">
      <alignment vertical="center" wrapText="1"/>
    </xf>
    <xf numFmtId="0" fontId="21" fillId="0" borderId="4" xfId="0" applyFont="1" applyBorder="1" applyAlignment="1" applyProtection="1">
      <alignment vertical="center"/>
      <protection locked="0"/>
    </xf>
    <xf numFmtId="0" fontId="23" fillId="0" borderId="0" xfId="0" applyFont="1" applyFill="1" applyBorder="1" applyAlignment="1" applyProtection="1">
      <alignment vertical="center"/>
    </xf>
    <xf numFmtId="49" fontId="21" fillId="0" borderId="4" xfId="0" applyNumberFormat="1" applyFont="1" applyBorder="1" applyAlignment="1" applyProtection="1">
      <alignment vertical="center"/>
      <protection locked="0"/>
    </xf>
    <xf numFmtId="0" fontId="21" fillId="3" borderId="7" xfId="0" applyFont="1" applyFill="1" applyBorder="1" applyAlignment="1" applyProtection="1">
      <alignment vertical="center"/>
    </xf>
    <xf numFmtId="0" fontId="21" fillId="3" borderId="8" xfId="0" applyFont="1" applyFill="1" applyBorder="1" applyAlignment="1" applyProtection="1">
      <alignment vertical="center"/>
    </xf>
    <xf numFmtId="0" fontId="3" fillId="0" borderId="0" xfId="0" applyFont="1" applyAlignment="1" applyProtection="1">
      <alignment vertical="center"/>
    </xf>
    <xf numFmtId="0" fontId="0" fillId="0" borderId="0" xfId="0" applyFill="1" applyAlignment="1" applyProtection="1">
      <alignment horizontal="left" vertical="center" wrapText="1"/>
    </xf>
    <xf numFmtId="0" fontId="17" fillId="0" borderId="0" xfId="0" applyFont="1" applyAlignment="1" applyProtection="1">
      <alignment vertical="center" wrapText="1"/>
    </xf>
    <xf numFmtId="0" fontId="17" fillId="0" borderId="0" xfId="0" applyFont="1" applyBorder="1" applyAlignment="1" applyProtection="1">
      <alignment vertical="center" wrapText="1"/>
    </xf>
    <xf numFmtId="0" fontId="17" fillId="0" borderId="0" xfId="0" applyFont="1" applyAlignment="1" applyProtection="1">
      <alignment horizontal="right" vertical="center" wrapText="1"/>
    </xf>
    <xf numFmtId="0" fontId="6" fillId="0" borderId="0" xfId="0" applyFont="1" applyBorder="1" applyAlignment="1" applyProtection="1">
      <alignment vertical="center" wrapText="1"/>
    </xf>
    <xf numFmtId="0" fontId="24" fillId="0" borderId="0" xfId="0" applyFont="1" applyAlignment="1" applyProtection="1">
      <alignment vertical="center"/>
    </xf>
    <xf numFmtId="0" fontId="6" fillId="0" borderId="0" xfId="0" applyFont="1" applyAlignment="1" applyProtection="1">
      <alignment vertical="center" wrapText="1"/>
    </xf>
    <xf numFmtId="0" fontId="24" fillId="0" borderId="0" xfId="0" applyFont="1" applyAlignment="1" applyProtection="1">
      <alignment horizontal="left" vertical="center" wrapText="1"/>
    </xf>
    <xf numFmtId="0" fontId="34" fillId="0" borderId="0" xfId="0" applyFont="1" applyAlignment="1" applyProtection="1">
      <alignment vertical="center"/>
    </xf>
    <xf numFmtId="0" fontId="35" fillId="0" borderId="0" xfId="0" applyFont="1" applyAlignment="1" applyProtection="1">
      <alignment vertical="center" wrapText="1"/>
    </xf>
    <xf numFmtId="0" fontId="36" fillId="0" borderId="0" xfId="3" applyFont="1" applyAlignment="1" applyProtection="1">
      <alignment vertical="center"/>
    </xf>
    <xf numFmtId="0" fontId="36" fillId="0" borderId="0" xfId="3" applyFont="1" applyAlignment="1" applyProtection="1">
      <alignment vertical="center" wrapText="1"/>
    </xf>
    <xf numFmtId="0" fontId="21" fillId="0" borderId="0" xfId="0" applyFont="1" applyBorder="1" applyAlignment="1" applyProtection="1"/>
    <xf numFmtId="0" fontId="6" fillId="0" borderId="0" xfId="0" applyFont="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20" fillId="0" borderId="9" xfId="8" quotePrefix="1" applyNumberFormat="1" applyFont="1" applyFill="1" applyBorder="1" applyAlignment="1">
      <alignment horizontal="center" vertical="center" wrapText="1"/>
    </xf>
    <xf numFmtId="0" fontId="20" fillId="0" borderId="10" xfId="8" quotePrefix="1" applyNumberFormat="1" applyFont="1" applyFill="1" applyBorder="1" applyAlignment="1">
      <alignment horizontal="center" vertical="center" wrapText="1"/>
    </xf>
    <xf numFmtId="0" fontId="20" fillId="0" borderId="11" xfId="8" quotePrefix="1" applyNumberFormat="1" applyFont="1" applyFill="1" applyBorder="1" applyAlignment="1">
      <alignment horizontal="center" vertical="center" wrapText="1"/>
    </xf>
    <xf numFmtId="0" fontId="19" fillId="0" borderId="0" xfId="8" applyFill="1"/>
    <xf numFmtId="0" fontId="0" fillId="0" borderId="0" xfId="0" applyFill="1" applyAlignment="1">
      <alignment wrapText="1"/>
    </xf>
    <xf numFmtId="0" fontId="0" fillId="0" borderId="0" xfId="0" applyFill="1"/>
    <xf numFmtId="0" fontId="0" fillId="0" borderId="1" xfId="0" applyFont="1" applyFill="1" applyBorder="1" applyAlignment="1">
      <alignment wrapText="1"/>
    </xf>
    <xf numFmtId="0" fontId="29" fillId="0" borderId="12" xfId="0" applyFont="1" applyBorder="1" applyAlignment="1" applyProtection="1">
      <alignment horizontal="left" vertical="center" wrapText="1"/>
      <protection locked="0"/>
    </xf>
    <xf numFmtId="0" fontId="29" fillId="0" borderId="0" xfId="0" applyFont="1" applyAlignment="1" applyProtection="1">
      <alignment horizontal="left" vertical="center" wrapText="1"/>
    </xf>
    <xf numFmtId="164" fontId="2" fillId="0" borderId="4" xfId="5" applyNumberFormat="1" applyFont="1" applyBorder="1" applyAlignment="1" applyProtection="1">
      <alignment horizontal="right" vertical="center" wrapText="1"/>
      <protection locked="0"/>
    </xf>
    <xf numFmtId="164" fontId="2" fillId="0" borderId="4" xfId="0" applyNumberFormat="1" applyFont="1" applyBorder="1" applyAlignment="1" applyProtection="1">
      <alignment horizontal="right" vertical="center" wrapText="1"/>
      <protection locked="0"/>
    </xf>
    <xf numFmtId="164" fontId="26" fillId="0" borderId="4" xfId="0" applyNumberFormat="1" applyFont="1" applyBorder="1" applyAlignment="1" applyProtection="1">
      <alignment horizontal="right" vertical="center" wrapText="1"/>
      <protection locked="0"/>
    </xf>
    <xf numFmtId="164" fontId="2" fillId="0" borderId="4" xfId="0" applyNumberFormat="1" applyFont="1" applyBorder="1" applyAlignment="1" applyProtection="1">
      <alignment horizontal="right" vertical="center" wrapText="1"/>
    </xf>
    <xf numFmtId="164" fontId="2" fillId="2" borderId="4" xfId="0" applyNumberFormat="1" applyFont="1" applyFill="1" applyBorder="1" applyAlignment="1" applyProtection="1">
      <alignment horizontal="right" vertical="center" wrapText="1"/>
    </xf>
    <xf numFmtId="44" fontId="26" fillId="0" borderId="4" xfId="5" applyFont="1" applyBorder="1" applyAlignment="1" applyProtection="1">
      <alignment horizontal="right" vertical="center" wrapText="1"/>
      <protection locked="0"/>
    </xf>
    <xf numFmtId="164" fontId="26" fillId="0" borderId="4" xfId="0" applyNumberFormat="1" applyFont="1" applyBorder="1" applyAlignment="1" applyProtection="1">
      <alignment horizontal="right" vertical="center" wrapText="1"/>
    </xf>
    <xf numFmtId="164" fontId="26" fillId="2" borderId="4" xfId="0" applyNumberFormat="1" applyFont="1" applyFill="1" applyBorder="1" applyAlignment="1" applyProtection="1">
      <alignment horizontal="right" vertical="center" wrapText="1"/>
    </xf>
    <xf numFmtId="49" fontId="17" fillId="2" borderId="1" xfId="0" applyNumberFormat="1" applyFont="1" applyFill="1" applyBorder="1" applyAlignment="1" applyProtection="1">
      <alignment vertical="center" wrapText="1"/>
      <protection locked="0"/>
    </xf>
    <xf numFmtId="166" fontId="17" fillId="2" borderId="1" xfId="0" applyNumberFormat="1" applyFont="1" applyFill="1" applyBorder="1" applyAlignment="1" applyProtection="1">
      <alignment vertical="center" wrapText="1"/>
      <protection locked="0"/>
    </xf>
    <xf numFmtId="164" fontId="30" fillId="0" borderId="4" xfId="0" applyNumberFormat="1" applyFont="1" applyBorder="1" applyAlignment="1" applyProtection="1">
      <alignment vertical="center"/>
      <protection locked="0"/>
    </xf>
    <xf numFmtId="164" fontId="30" fillId="3" borderId="4" xfId="0" applyNumberFormat="1" applyFont="1" applyFill="1" applyBorder="1" applyAlignment="1" applyProtection="1">
      <alignment vertical="center"/>
    </xf>
    <xf numFmtId="164" fontId="30" fillId="3" borderId="4" xfId="5" applyNumberFormat="1" applyFont="1" applyFill="1" applyBorder="1" applyAlignment="1" applyProtection="1">
      <alignment vertical="center"/>
    </xf>
    <xf numFmtId="164" fontId="30" fillId="3" borderId="13" xfId="0" applyNumberFormat="1" applyFont="1" applyFill="1" applyBorder="1" applyAlignment="1" applyProtection="1">
      <alignment vertical="center"/>
    </xf>
    <xf numFmtId="49" fontId="17" fillId="2" borderId="1" xfId="0" applyNumberFormat="1" applyFont="1" applyFill="1" applyBorder="1" applyAlignment="1" applyProtection="1">
      <alignment horizontal="center" vertical="center" wrapText="1"/>
      <protection locked="0"/>
    </xf>
    <xf numFmtId="166" fontId="17" fillId="2" borderId="1" xfId="0" applyNumberFormat="1" applyFont="1" applyFill="1" applyBorder="1" applyAlignment="1" applyProtection="1">
      <alignment horizontal="center" vertical="center" wrapText="1"/>
      <protection locked="0"/>
    </xf>
    <xf numFmtId="164" fontId="30" fillId="0" borderId="0" xfId="0" applyNumberFormat="1" applyFont="1" applyFill="1" applyBorder="1" applyAlignment="1" applyProtection="1">
      <alignment vertical="center"/>
    </xf>
    <xf numFmtId="0" fontId="0" fillId="0" borderId="0" xfId="0" applyFill="1" applyAlignment="1" applyProtection="1">
      <alignment horizontal="right" vertical="center" wrapText="1"/>
    </xf>
    <xf numFmtId="0" fontId="0" fillId="0" borderId="0" xfId="0" applyFill="1" applyAlignment="1" applyProtection="1">
      <alignment vertical="center" wrapText="1"/>
    </xf>
    <xf numFmtId="0" fontId="37" fillId="0" borderId="0" xfId="0" applyFont="1" applyAlignment="1" applyProtection="1">
      <alignment vertical="center"/>
    </xf>
    <xf numFmtId="0" fontId="38" fillId="0" borderId="0" xfId="0" applyFont="1" applyAlignment="1" applyProtection="1">
      <alignment vertical="center" wrapText="1"/>
    </xf>
    <xf numFmtId="0" fontId="26" fillId="0" borderId="1" xfId="0" applyFont="1" applyFill="1" applyBorder="1" applyAlignment="1">
      <alignment wrapText="1"/>
    </xf>
    <xf numFmtId="0" fontId="14" fillId="0" borderId="0" xfId="0" applyFont="1" applyAlignment="1" applyProtection="1">
      <alignment horizontal="left" wrapText="1"/>
    </xf>
    <xf numFmtId="0" fontId="3" fillId="0" borderId="5" xfId="0" applyFont="1" applyBorder="1" applyAlignment="1" applyProtection="1">
      <alignment horizontal="right" vertical="center" wrapText="1"/>
    </xf>
    <xf numFmtId="0" fontId="3" fillId="0" borderId="14" xfId="0" applyFont="1" applyBorder="1" applyAlignment="1" applyProtection="1">
      <alignment horizontal="right" vertical="center" wrapText="1"/>
    </xf>
    <xf numFmtId="0" fontId="3" fillId="0" borderId="6" xfId="0" applyFont="1" applyBorder="1" applyAlignment="1" applyProtection="1">
      <alignment horizontal="right" vertical="center" wrapText="1"/>
    </xf>
    <xf numFmtId="0" fontId="8" fillId="0" borderId="15" xfId="0" applyFont="1" applyBorder="1" applyAlignment="1" applyProtection="1">
      <alignment horizontal="center" vertical="center" wrapText="1"/>
    </xf>
    <xf numFmtId="0" fontId="9" fillId="0" borderId="16" xfId="0" applyFont="1" applyBorder="1" applyAlignment="1" applyProtection="1">
      <alignment vertical="center"/>
    </xf>
    <xf numFmtId="0" fontId="9" fillId="0" borderId="17" xfId="0" applyFont="1" applyBorder="1" applyAlignment="1" applyProtection="1">
      <alignment vertical="center"/>
    </xf>
    <xf numFmtId="0" fontId="29" fillId="0" borderId="0" xfId="0" applyFont="1" applyAlignment="1" applyProtection="1">
      <alignment horizontal="left" vertical="center" wrapText="1"/>
    </xf>
    <xf numFmtId="0" fontId="10" fillId="0" borderId="5"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40" fillId="0" borderId="0" xfId="0" applyFont="1" applyAlignment="1" applyProtection="1">
      <alignment horizontal="center" vertical="center" wrapText="1"/>
    </xf>
    <xf numFmtId="0" fontId="39" fillId="0" borderId="0" xfId="0" applyFont="1" applyAlignment="1" applyProtection="1">
      <alignment horizontal="center" vertical="center" wrapText="1"/>
    </xf>
    <xf numFmtId="0" fontId="17" fillId="2" borderId="18" xfId="0" applyFont="1" applyFill="1" applyBorder="1" applyAlignment="1" applyProtection="1">
      <alignment horizontal="center" vertical="center" wrapText="1"/>
      <protection locked="0"/>
    </xf>
    <xf numFmtId="0" fontId="17" fillId="2" borderId="9"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21" fillId="0" borderId="0" xfId="0" applyFont="1" applyBorder="1" applyAlignment="1" applyProtection="1">
      <alignment horizontal="left" vertical="center" wrapText="1"/>
    </xf>
    <xf numFmtId="0" fontId="24" fillId="0" borderId="21" xfId="0" applyFont="1" applyBorder="1" applyAlignment="1" applyProtection="1">
      <alignment horizontal="left" vertical="center"/>
    </xf>
    <xf numFmtId="0" fontId="5" fillId="2" borderId="0" xfId="0" applyFont="1" applyFill="1" applyAlignment="1" applyProtection="1">
      <alignment horizontal="center" vertical="center" wrapText="1"/>
    </xf>
    <xf numFmtId="164" fontId="26" fillId="0" borderId="5" xfId="0" applyNumberFormat="1" applyFont="1" applyBorder="1" applyAlignment="1" applyProtection="1">
      <alignment horizontal="right" vertical="center" wrapText="1"/>
      <protection locked="0"/>
    </xf>
    <xf numFmtId="164" fontId="26" fillId="0" borderId="6" xfId="0" applyNumberFormat="1" applyFont="1" applyBorder="1" applyAlignment="1" applyProtection="1">
      <alignment horizontal="right" vertical="center" wrapText="1"/>
      <protection locked="0"/>
    </xf>
    <xf numFmtId="0" fontId="7" fillId="0" borderId="20" xfId="0" applyFont="1" applyBorder="1" applyAlignment="1" applyProtection="1">
      <alignment horizontal="center" vertical="center" wrapText="1"/>
    </xf>
    <xf numFmtId="0" fontId="25" fillId="0" borderId="0" xfId="0" applyFont="1" applyBorder="1" applyAlignment="1" applyProtection="1">
      <alignment horizontal="left"/>
    </xf>
  </cellXfs>
  <cellStyles count="9">
    <cellStyle name="Euro" xfId="1"/>
    <cellStyle name="Euro 2" xfId="2"/>
    <cellStyle name="Lien hypertexte" xfId="3" builtinId="8"/>
    <cellStyle name="Lien hypertexte 2" xfId="4"/>
    <cellStyle name="Monétaire" xfId="5" builtinId="4"/>
    <cellStyle name="Monétaire 2" xfId="6"/>
    <cellStyle name="Normal" xfId="0" builtinId="0"/>
    <cellStyle name="Normal 2" xfId="7"/>
    <cellStyle name="Normal_AFC_GEST_EQUIP" xf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Compte de r&#233;sultat 2016'!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0</xdr:row>
      <xdr:rowOff>38100</xdr:rowOff>
    </xdr:from>
    <xdr:to>
      <xdr:col>0</xdr:col>
      <xdr:colOff>1257300</xdr:colOff>
      <xdr:row>6</xdr:row>
      <xdr:rowOff>9525</xdr:rowOff>
    </xdr:to>
    <xdr:pic>
      <xdr:nvPicPr>
        <xdr:cNvPr id="780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8100"/>
          <a:ext cx="714375" cy="10477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66675</xdr:colOff>
      <xdr:row>6</xdr:row>
      <xdr:rowOff>161926</xdr:rowOff>
    </xdr:from>
    <xdr:to>
      <xdr:col>1</xdr:col>
      <xdr:colOff>469900</xdr:colOff>
      <xdr:row>6</xdr:row>
      <xdr:rowOff>988220</xdr:rowOff>
    </xdr:to>
    <xdr:sp macro="" textlink="">
      <xdr:nvSpPr>
        <xdr:cNvPr id="7170" name="AutoShape 2"/>
        <xdr:cNvSpPr>
          <a:spLocks noChangeArrowheads="1"/>
        </xdr:cNvSpPr>
      </xdr:nvSpPr>
      <xdr:spPr bwMode="auto">
        <a:xfrm>
          <a:off x="66675" y="1257301"/>
          <a:ext cx="1665288" cy="826294"/>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endParaRPr lang="fr-FR"/>
        </a:p>
      </xdr:txBody>
    </xdr:sp>
    <xdr:clientData/>
  </xdr:twoCellAnchor>
  <xdr:twoCellAnchor editAs="oneCell">
    <xdr:from>
      <xdr:col>2</xdr:col>
      <xdr:colOff>876300</xdr:colOff>
      <xdr:row>2</xdr:row>
      <xdr:rowOff>57150</xdr:rowOff>
    </xdr:from>
    <xdr:to>
      <xdr:col>8</xdr:col>
      <xdr:colOff>142875</xdr:colOff>
      <xdr:row>6</xdr:row>
      <xdr:rowOff>561975</xdr:rowOff>
    </xdr:to>
    <xdr:pic>
      <xdr:nvPicPr>
        <xdr:cNvPr id="7802" name="Image 10" descr="http://safirstk01.intra.cnaf/AdminV4/tempImg/5283a9c14ffae.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5925" y="381000"/>
          <a:ext cx="58388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559594</xdr:colOff>
      <xdr:row>93</xdr:row>
      <xdr:rowOff>178593</xdr:rowOff>
    </xdr:from>
    <xdr:to>
      <xdr:col>8</xdr:col>
      <xdr:colOff>1035844</xdr:colOff>
      <xdr:row>96</xdr:row>
      <xdr:rowOff>71437</xdr:rowOff>
    </xdr:to>
    <xdr:sp macro="" textlink="">
      <xdr:nvSpPr>
        <xdr:cNvPr id="5" name="Flèche vers le haut 4">
          <a:hlinkClick xmlns:r="http://schemas.openxmlformats.org/officeDocument/2006/relationships" r:id="rId3" tooltip="revenir en haut du document pour le vérifier"/>
        </xdr:cNvPr>
        <xdr:cNvSpPr/>
      </xdr:nvSpPr>
      <xdr:spPr>
        <a:xfrm>
          <a:off x="11703844" y="30051374"/>
          <a:ext cx="476250" cy="821532"/>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mc:AlternateContent xmlns:mc="http://schemas.openxmlformats.org/markup-compatibility/2006">
    <mc:Choice xmlns:a14="http://schemas.microsoft.com/office/drawing/2010/main" Requires="a14">
      <xdr:twoCellAnchor editAs="oneCell">
        <xdr:from>
          <xdr:col>7</xdr:col>
          <xdr:colOff>457200</xdr:colOff>
          <xdr:row>19</xdr:row>
          <xdr:rowOff>47625</xdr:rowOff>
        </xdr:from>
        <xdr:to>
          <xdr:col>7</xdr:col>
          <xdr:colOff>1123950</xdr:colOff>
          <xdr:row>19</xdr:row>
          <xdr:rowOff>257175</xdr:rowOff>
        </xdr:to>
        <xdr:sp macro="" textlink="">
          <xdr:nvSpPr>
            <xdr:cNvPr id="7654" name="Check Box 486" hidden="1">
              <a:extLst>
                <a:ext uri="{63B3BB69-23CF-44E3-9099-C40C66FF867C}">
                  <a14:compatExt spid="_x0000_s76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1514475</xdr:colOff>
          <xdr:row>19</xdr:row>
          <xdr:rowOff>38100</xdr:rowOff>
        </xdr:from>
        <xdr:to>
          <xdr:col>7</xdr:col>
          <xdr:colOff>2181225</xdr:colOff>
          <xdr:row>19</xdr:row>
          <xdr:rowOff>247650</xdr:rowOff>
        </xdr:to>
        <xdr:sp macro="" textlink="">
          <xdr:nvSpPr>
            <xdr:cNvPr id="7655" name="Check Box 487" hidden="1">
              <a:extLst>
                <a:ext uri="{63B3BB69-23CF-44E3-9099-C40C66FF867C}">
                  <a14:compatExt spid="_x0000_s76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NON </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I96"/>
  <sheetViews>
    <sheetView showGridLines="0" showZeros="0" tabSelected="1" zoomScale="80" zoomScaleNormal="80" zoomScaleSheetLayoutView="75" workbookViewId="0">
      <selection activeCell="H10" sqref="H10"/>
    </sheetView>
  </sheetViews>
  <sheetFormatPr baseColWidth="10" defaultRowHeight="12.75" x14ac:dyDescent="0.2"/>
  <cols>
    <col min="1" max="1" width="19" style="7" customWidth="1"/>
    <col min="2" max="2" width="50.28515625" style="7" customWidth="1"/>
    <col min="3" max="3" width="19.7109375" style="7" customWidth="1"/>
    <col min="4" max="5" width="4.5703125" style="7" customWidth="1"/>
    <col min="6" max="6" width="1.7109375" style="8" customWidth="1"/>
    <col min="7" max="7" width="17.7109375" style="9" customWidth="1"/>
    <col min="8" max="8" width="50.28515625" style="7" customWidth="1"/>
    <col min="9" max="9" width="19.5703125" style="7" customWidth="1"/>
    <col min="10" max="16384" width="11.42578125" style="7"/>
  </cols>
  <sheetData>
    <row r="2" spans="1:9" x14ac:dyDescent="0.2">
      <c r="B2" s="8"/>
      <c r="C2" s="8"/>
    </row>
    <row r="3" spans="1:9" x14ac:dyDescent="0.2">
      <c r="B3" s="10"/>
      <c r="C3" s="10"/>
    </row>
    <row r="4" spans="1:9" x14ac:dyDescent="0.2">
      <c r="A4" s="33"/>
      <c r="B4" s="33"/>
      <c r="C4" s="10"/>
    </row>
    <row r="5" spans="1:9" x14ac:dyDescent="0.2">
      <c r="A5" s="97"/>
      <c r="B5" s="97"/>
      <c r="C5" s="10"/>
    </row>
    <row r="6" spans="1:9" ht="21" customHeight="1" x14ac:dyDescent="0.2">
      <c r="A6" s="97"/>
      <c r="B6" s="97"/>
      <c r="C6" s="10"/>
    </row>
    <row r="7" spans="1:9" ht="111" customHeight="1" x14ac:dyDescent="0.2">
      <c r="A7" s="97"/>
      <c r="B7" s="97"/>
      <c r="C7" s="10"/>
    </row>
    <row r="8" spans="1:9" ht="34.5" customHeight="1" x14ac:dyDescent="0.2">
      <c r="C8" s="101" t="s">
        <v>150</v>
      </c>
      <c r="D8" s="102"/>
      <c r="E8" s="102"/>
      <c r="F8" s="102"/>
      <c r="G8" s="102"/>
      <c r="H8" s="103"/>
    </row>
    <row r="9" spans="1:9" s="52" customFormat="1" ht="21" customHeight="1" x14ac:dyDescent="0.2">
      <c r="F9" s="53"/>
      <c r="G9" s="54"/>
    </row>
    <row r="10" spans="1:9" s="52" customFormat="1" ht="21" customHeight="1" x14ac:dyDescent="0.2">
      <c r="F10" s="53"/>
      <c r="G10" s="64" t="s">
        <v>26</v>
      </c>
      <c r="H10" s="73" t="s">
        <v>88</v>
      </c>
    </row>
    <row r="11" spans="1:9" s="52" customFormat="1" ht="21" customHeight="1" x14ac:dyDescent="0.2">
      <c r="F11" s="53"/>
      <c r="G11" s="64" t="s">
        <v>27</v>
      </c>
      <c r="H11" s="104">
        <f>IF($H$10&lt;&gt;"",VLOOKUP($H$10,TABLEIDENTIF,5,FALSE),"")</f>
        <v>0</v>
      </c>
      <c r="I11" s="104"/>
    </row>
    <row r="12" spans="1:9" s="52" customFormat="1" ht="21" customHeight="1" x14ac:dyDescent="0.2">
      <c r="A12" s="107" t="s">
        <v>149</v>
      </c>
      <c r="B12" s="108"/>
      <c r="F12" s="53"/>
      <c r="G12" s="64" t="s">
        <v>8</v>
      </c>
      <c r="H12" s="74">
        <f>IF($H$10&lt;&gt;"",VLOOKUP($H$10,TABLEIDENTIF,8,FALSE),"")</f>
        <v>0</v>
      </c>
    </row>
    <row r="13" spans="1:9" s="52" customFormat="1" ht="32.25" customHeight="1" x14ac:dyDescent="0.2">
      <c r="F13" s="53"/>
      <c r="G13" s="64" t="s">
        <v>28</v>
      </c>
      <c r="H13" s="104">
        <f>IF($H$10&lt;&gt;"",VLOOKUP($H$10,TABLEIDENTIF,3,FALSE),"")</f>
        <v>0</v>
      </c>
      <c r="I13" s="104"/>
    </row>
    <row r="14" spans="1:9" s="52" customFormat="1" ht="21" customHeight="1" x14ac:dyDescent="0.2">
      <c r="F14" s="53"/>
      <c r="G14" s="65" t="s">
        <v>84</v>
      </c>
      <c r="H14" s="74">
        <f>IF($H$10&lt;&gt;"",VLOOKUP($H$10,TABLEIDENTIF,7,FALSE),"")</f>
        <v>0</v>
      </c>
    </row>
    <row r="15" spans="1:9" s="52" customFormat="1" ht="21" customHeight="1" x14ac:dyDescent="0.2">
      <c r="F15" s="53"/>
      <c r="G15" s="64" t="s">
        <v>52</v>
      </c>
      <c r="H15" s="104">
        <f>IF($H$10&lt;&gt;"",VLOOKUP($H$10,TABLEIDENTIF,6,FALSE),"")</f>
        <v>0</v>
      </c>
      <c r="I15" s="104"/>
    </row>
    <row r="16" spans="1:9" s="52" customFormat="1" ht="21" customHeight="1" x14ac:dyDescent="0.2">
      <c r="F16" s="53"/>
      <c r="G16" s="65" t="s">
        <v>90</v>
      </c>
      <c r="H16" s="74" t="s">
        <v>89</v>
      </c>
    </row>
    <row r="17" spans="1:9" s="52" customFormat="1" ht="21" customHeight="1" x14ac:dyDescent="0.2">
      <c r="A17" s="59" t="s">
        <v>87</v>
      </c>
      <c r="B17" s="61" t="s">
        <v>86</v>
      </c>
      <c r="F17" s="53"/>
    </row>
    <row r="18" spans="1:9" s="52" customFormat="1" ht="12.75" customHeight="1" x14ac:dyDescent="0.2">
      <c r="A18" s="60"/>
      <c r="B18" s="60"/>
      <c r="C18" s="56"/>
      <c r="F18" s="53"/>
      <c r="G18" s="55"/>
      <c r="H18" s="57"/>
    </row>
    <row r="19" spans="1:9" s="52" customFormat="1" ht="21" customHeight="1" x14ac:dyDescent="0.2">
      <c r="A19" s="59"/>
      <c r="B19" s="62"/>
      <c r="C19" s="58"/>
      <c r="F19" s="53"/>
      <c r="G19" s="54"/>
    </row>
    <row r="20" spans="1:9" s="52" customFormat="1" ht="21" customHeight="1" x14ac:dyDescent="0.2">
      <c r="A20" s="94" t="s">
        <v>137</v>
      </c>
      <c r="B20" s="62"/>
      <c r="C20" s="58"/>
      <c r="F20" s="53"/>
      <c r="G20" s="54"/>
      <c r="H20" s="95"/>
    </row>
    <row r="21" spans="1:9" ht="21.75" customHeight="1" x14ac:dyDescent="0.2"/>
    <row r="22" spans="1:9" s="14" customFormat="1" ht="12.75" customHeight="1" x14ac:dyDescent="0.2">
      <c r="A22" s="105" t="s">
        <v>9</v>
      </c>
      <c r="B22" s="105" t="s">
        <v>10</v>
      </c>
      <c r="C22" s="105" t="s">
        <v>151</v>
      </c>
      <c r="D22" s="13"/>
      <c r="E22" s="13"/>
      <c r="F22" s="117"/>
      <c r="G22" s="105" t="s">
        <v>9</v>
      </c>
      <c r="H22" s="105" t="s">
        <v>1</v>
      </c>
      <c r="I22" s="105" t="s">
        <v>151</v>
      </c>
    </row>
    <row r="23" spans="1:9" x14ac:dyDescent="0.2">
      <c r="A23" s="106"/>
      <c r="B23" s="106"/>
      <c r="C23" s="106"/>
      <c r="D23" s="13"/>
      <c r="E23" s="13"/>
      <c r="F23" s="117"/>
      <c r="G23" s="106"/>
      <c r="H23" s="106"/>
      <c r="I23" s="106"/>
    </row>
    <row r="24" spans="1:9" ht="25.5" customHeight="1" x14ac:dyDescent="0.2">
      <c r="A24" s="15">
        <v>60</v>
      </c>
      <c r="B24" s="15" t="s">
        <v>0</v>
      </c>
      <c r="C24" s="75"/>
      <c r="D24" s="11"/>
      <c r="E24" s="11"/>
      <c r="F24" s="11"/>
      <c r="G24" s="16">
        <v>70623</v>
      </c>
      <c r="H24" s="17" t="s">
        <v>24</v>
      </c>
      <c r="I24" s="80"/>
    </row>
    <row r="25" spans="1:9" ht="25.5" customHeight="1" x14ac:dyDescent="0.2">
      <c r="A25" s="15">
        <v>61</v>
      </c>
      <c r="B25" s="15" t="s">
        <v>2</v>
      </c>
      <c r="C25" s="76"/>
      <c r="D25" s="11"/>
      <c r="E25" s="11"/>
      <c r="F25" s="11"/>
      <c r="G25" s="16">
        <v>70642</v>
      </c>
      <c r="H25" s="17" t="s">
        <v>54</v>
      </c>
      <c r="I25" s="80"/>
    </row>
    <row r="26" spans="1:9" ht="25.5" customHeight="1" x14ac:dyDescent="0.2">
      <c r="A26" s="15">
        <v>62</v>
      </c>
      <c r="B26" s="15" t="s">
        <v>3</v>
      </c>
      <c r="C26" s="76"/>
      <c r="D26" s="11"/>
      <c r="E26" s="11"/>
      <c r="F26" s="11"/>
      <c r="G26" s="16">
        <v>708</v>
      </c>
      <c r="H26" s="17" t="s">
        <v>53</v>
      </c>
      <c r="I26" s="77"/>
    </row>
    <row r="27" spans="1:9" ht="25.5" customHeight="1" x14ac:dyDescent="0.2">
      <c r="A27" s="16" t="s">
        <v>58</v>
      </c>
      <c r="B27" s="16" t="s">
        <v>55</v>
      </c>
      <c r="C27" s="77"/>
      <c r="D27" s="11"/>
      <c r="E27" s="11"/>
      <c r="F27" s="11"/>
      <c r="G27" s="16">
        <v>741</v>
      </c>
      <c r="H27" s="17" t="s">
        <v>11</v>
      </c>
      <c r="I27" s="77"/>
    </row>
    <row r="28" spans="1:9" ht="25.5" customHeight="1" x14ac:dyDescent="0.2">
      <c r="A28" s="16" t="s">
        <v>59</v>
      </c>
      <c r="B28" s="16" t="s">
        <v>60</v>
      </c>
      <c r="C28" s="77"/>
      <c r="D28" s="11"/>
      <c r="E28" s="11"/>
      <c r="F28" s="11"/>
      <c r="G28" s="16">
        <v>742</v>
      </c>
      <c r="H28" s="17" t="s">
        <v>41</v>
      </c>
      <c r="I28" s="77"/>
    </row>
    <row r="29" spans="1:9" ht="25.5" customHeight="1" x14ac:dyDescent="0.2">
      <c r="A29" s="16" t="s">
        <v>61</v>
      </c>
      <c r="B29" s="16" t="s">
        <v>56</v>
      </c>
      <c r="C29" s="77"/>
      <c r="D29" s="11"/>
      <c r="E29" s="11"/>
      <c r="F29" s="11"/>
      <c r="G29" s="16">
        <v>7430</v>
      </c>
      <c r="H29" s="17" t="s">
        <v>12</v>
      </c>
      <c r="I29" s="77"/>
    </row>
    <row r="30" spans="1:9" ht="25.5" customHeight="1" x14ac:dyDescent="0.2">
      <c r="A30" s="18">
        <v>63</v>
      </c>
      <c r="B30" s="15" t="s">
        <v>34</v>
      </c>
      <c r="C30" s="78">
        <f>SUM(C27:C29)</f>
        <v>0</v>
      </c>
      <c r="D30" s="11"/>
      <c r="E30" s="11"/>
      <c r="F30" s="11"/>
      <c r="G30" s="16">
        <v>7431</v>
      </c>
      <c r="H30" s="17" t="s">
        <v>13</v>
      </c>
      <c r="I30" s="77"/>
    </row>
    <row r="31" spans="1:9" ht="21" customHeight="1" x14ac:dyDescent="0.2">
      <c r="A31" s="16" t="s">
        <v>62</v>
      </c>
      <c r="B31" s="16" t="s">
        <v>64</v>
      </c>
      <c r="C31" s="77"/>
      <c r="D31" s="11"/>
      <c r="E31" s="11"/>
      <c r="F31" s="11"/>
      <c r="G31" s="98">
        <v>744</v>
      </c>
      <c r="H31" s="19" t="s">
        <v>39</v>
      </c>
      <c r="I31" s="115"/>
    </row>
    <row r="32" spans="1:9" ht="21" customHeight="1" x14ac:dyDescent="0.2">
      <c r="A32" s="16" t="s">
        <v>63</v>
      </c>
      <c r="B32" s="16" t="s">
        <v>57</v>
      </c>
      <c r="C32" s="77"/>
      <c r="D32" s="11"/>
      <c r="E32" s="11"/>
      <c r="F32" s="11"/>
      <c r="G32" s="99"/>
      <c r="H32" s="31"/>
      <c r="I32" s="116"/>
    </row>
    <row r="33" spans="1:9" ht="24.75" customHeight="1" x14ac:dyDescent="0.2">
      <c r="A33" s="18">
        <v>64</v>
      </c>
      <c r="B33" s="15" t="s">
        <v>35</v>
      </c>
      <c r="C33" s="78">
        <f>SUM(C31:C32)</f>
        <v>0</v>
      </c>
      <c r="D33" s="11"/>
      <c r="E33" s="11"/>
      <c r="F33" s="11"/>
      <c r="G33" s="99"/>
      <c r="H33" s="32"/>
      <c r="I33" s="77"/>
    </row>
    <row r="34" spans="1:9" ht="33.75" customHeight="1" x14ac:dyDescent="0.2">
      <c r="A34" s="18">
        <v>66</v>
      </c>
      <c r="B34" s="15" t="s">
        <v>4</v>
      </c>
      <c r="C34" s="76"/>
      <c r="D34" s="11"/>
      <c r="E34" s="11"/>
      <c r="F34" s="11"/>
      <c r="G34" s="99"/>
      <c r="H34" s="32"/>
      <c r="I34" s="77"/>
    </row>
    <row r="35" spans="1:9" ht="30.75" customHeight="1" x14ac:dyDescent="0.2">
      <c r="A35" s="18">
        <v>67</v>
      </c>
      <c r="B35" s="15" t="s">
        <v>5</v>
      </c>
      <c r="C35" s="76"/>
      <c r="D35" s="11"/>
      <c r="E35" s="11"/>
      <c r="F35" s="11"/>
      <c r="G35" s="100"/>
      <c r="H35" s="32"/>
      <c r="I35" s="77"/>
    </row>
    <row r="36" spans="1:9" ht="31.5" customHeight="1" x14ac:dyDescent="0.2">
      <c r="A36" s="17">
        <v>68</v>
      </c>
      <c r="B36" s="16" t="s">
        <v>14</v>
      </c>
      <c r="C36" s="77"/>
      <c r="D36" s="11"/>
      <c r="E36" s="11"/>
      <c r="F36" s="11"/>
      <c r="G36" s="16">
        <v>7451</v>
      </c>
      <c r="H36" s="17" t="s">
        <v>25</v>
      </c>
      <c r="I36" s="77"/>
    </row>
    <row r="37" spans="1:9" ht="30.75" customHeight="1" x14ac:dyDescent="0.2">
      <c r="A37" s="17">
        <v>68</v>
      </c>
      <c r="B37" s="16" t="s">
        <v>15</v>
      </c>
      <c r="C37" s="77"/>
      <c r="D37" s="11"/>
      <c r="E37" s="11"/>
      <c r="F37" s="11"/>
      <c r="G37" s="16">
        <v>7452</v>
      </c>
      <c r="H37" s="22" t="s">
        <v>33</v>
      </c>
      <c r="I37" s="77"/>
    </row>
    <row r="38" spans="1:9" ht="30.75" customHeight="1" x14ac:dyDescent="0.2">
      <c r="A38" s="18">
        <v>68</v>
      </c>
      <c r="B38" s="15" t="s">
        <v>16</v>
      </c>
      <c r="C38" s="78">
        <f>SUM(C36:C37)</f>
        <v>0</v>
      </c>
      <c r="D38" s="11"/>
      <c r="E38" s="11"/>
      <c r="F38" s="11"/>
      <c r="G38" s="98">
        <v>746</v>
      </c>
      <c r="H38" s="19" t="s">
        <v>40</v>
      </c>
      <c r="I38" s="115"/>
    </row>
    <row r="39" spans="1:9" ht="28.5" customHeight="1" x14ac:dyDescent="0.2">
      <c r="A39" s="18">
        <v>65</v>
      </c>
      <c r="B39" s="15" t="s">
        <v>31</v>
      </c>
      <c r="C39" s="76"/>
      <c r="D39" s="11"/>
      <c r="E39" s="11"/>
      <c r="F39" s="11"/>
      <c r="G39" s="100"/>
      <c r="H39" s="31"/>
      <c r="I39" s="116"/>
    </row>
    <row r="40" spans="1:9" ht="25.5" customHeight="1" x14ac:dyDescent="0.2">
      <c r="A40" s="18">
        <v>86</v>
      </c>
      <c r="B40" s="15" t="s">
        <v>32</v>
      </c>
      <c r="C40" s="76"/>
      <c r="D40" s="11"/>
      <c r="E40" s="11"/>
      <c r="F40" s="11"/>
      <c r="G40" s="16">
        <v>748</v>
      </c>
      <c r="H40" s="22" t="s">
        <v>18</v>
      </c>
      <c r="I40" s="77"/>
    </row>
    <row r="41" spans="1:9" ht="30.75" customHeight="1" x14ac:dyDescent="0.2">
      <c r="A41" s="18"/>
      <c r="B41" s="15" t="s">
        <v>6</v>
      </c>
      <c r="C41" s="78">
        <f>SUM(C24+C25+C26+C30+C33+C34+C35+C38+C39+C40)</f>
        <v>0</v>
      </c>
      <c r="D41" s="11"/>
      <c r="E41" s="11"/>
      <c r="F41" s="11"/>
      <c r="G41" s="16">
        <v>75</v>
      </c>
      <c r="H41" s="17" t="s">
        <v>19</v>
      </c>
      <c r="I41" s="77"/>
    </row>
    <row r="42" spans="1:9" ht="29.25" customHeight="1" x14ac:dyDescent="0.2">
      <c r="A42" s="18"/>
      <c r="B42" s="20" t="s">
        <v>29</v>
      </c>
      <c r="C42" s="79" t="str">
        <f>IF(I49&gt;C41,I49-C41,"")</f>
        <v/>
      </c>
      <c r="D42" s="11"/>
      <c r="E42" s="11"/>
      <c r="F42" s="11"/>
      <c r="G42" s="16">
        <v>75</v>
      </c>
      <c r="H42" s="17" t="s">
        <v>20</v>
      </c>
      <c r="I42" s="77"/>
    </row>
    <row r="43" spans="1:9" ht="25.5" customHeight="1" x14ac:dyDescent="0.2">
      <c r="A43" s="21"/>
      <c r="B43" s="20" t="s">
        <v>17</v>
      </c>
      <c r="C43" s="79">
        <f>SUM(C41:C42)</f>
        <v>0</v>
      </c>
      <c r="D43" s="11"/>
      <c r="E43" s="11"/>
      <c r="F43" s="11"/>
      <c r="G43" s="15">
        <v>75</v>
      </c>
      <c r="H43" s="15" t="s">
        <v>21</v>
      </c>
      <c r="I43" s="81">
        <f>SUM(I41:I42)</f>
        <v>0</v>
      </c>
    </row>
    <row r="44" spans="1:9" ht="27.75" customHeight="1" x14ac:dyDescent="0.2">
      <c r="A44" s="12"/>
      <c r="B44" s="12"/>
      <c r="C44" s="12"/>
      <c r="D44" s="12"/>
      <c r="E44" s="12"/>
      <c r="F44" s="11"/>
      <c r="G44" s="15">
        <v>76</v>
      </c>
      <c r="H44" s="15" t="s">
        <v>36</v>
      </c>
      <c r="I44" s="77"/>
    </row>
    <row r="45" spans="1:9" ht="27" customHeight="1" x14ac:dyDescent="0.2">
      <c r="A45" s="12"/>
      <c r="B45" s="12"/>
      <c r="C45" s="12"/>
      <c r="D45" s="12"/>
      <c r="E45" s="12"/>
      <c r="F45" s="11"/>
      <c r="G45" s="15">
        <v>77</v>
      </c>
      <c r="H45" s="15" t="s">
        <v>37</v>
      </c>
      <c r="I45" s="77"/>
    </row>
    <row r="46" spans="1:9" ht="21" customHeight="1" x14ac:dyDescent="0.2">
      <c r="A46" s="1" t="s">
        <v>42</v>
      </c>
      <c r="B46" s="83"/>
      <c r="C46" s="24"/>
      <c r="D46" s="12"/>
      <c r="E46" s="12"/>
      <c r="F46" s="11"/>
      <c r="G46" s="15">
        <v>78</v>
      </c>
      <c r="H46" s="15" t="s">
        <v>22</v>
      </c>
      <c r="I46" s="77"/>
    </row>
    <row r="47" spans="1:9" s="26" customFormat="1" ht="27" customHeight="1" x14ac:dyDescent="0.2">
      <c r="A47" s="1" t="s">
        <v>43</v>
      </c>
      <c r="B47" s="84"/>
      <c r="C47" s="27"/>
      <c r="D47" s="23"/>
      <c r="E47" s="23"/>
      <c r="F47" s="25"/>
      <c r="G47" s="15">
        <v>79</v>
      </c>
      <c r="H47" s="15" t="s">
        <v>38</v>
      </c>
      <c r="I47" s="77"/>
    </row>
    <row r="48" spans="1:9" s="26" customFormat="1" ht="27" customHeight="1" x14ac:dyDescent="0.2">
      <c r="C48" s="28"/>
      <c r="D48" s="12"/>
      <c r="E48" s="12"/>
      <c r="F48" s="25"/>
      <c r="G48" s="15">
        <v>87</v>
      </c>
      <c r="H48" s="15" t="s">
        <v>30</v>
      </c>
      <c r="I48" s="81">
        <f>$C$40</f>
        <v>0</v>
      </c>
    </row>
    <row r="49" spans="1:9" s="26" customFormat="1" ht="25.5" customHeight="1" x14ac:dyDescent="0.2">
      <c r="A49" s="114" t="s">
        <v>85</v>
      </c>
      <c r="B49" s="114"/>
      <c r="C49" s="114"/>
      <c r="D49" s="12"/>
      <c r="E49" s="12"/>
      <c r="F49" s="25"/>
      <c r="G49" s="15"/>
      <c r="H49" s="15" t="s">
        <v>7</v>
      </c>
      <c r="I49" s="81">
        <f>SUM(I43:I48,I24:I40)</f>
        <v>0</v>
      </c>
    </row>
    <row r="50" spans="1:9" s="26" customFormat="1" ht="27" customHeight="1" x14ac:dyDescent="0.2">
      <c r="B50" s="109"/>
      <c r="C50" s="29"/>
      <c r="D50" s="23"/>
      <c r="E50" s="23"/>
      <c r="F50" s="25"/>
      <c r="G50" s="15"/>
      <c r="H50" s="20" t="s">
        <v>23</v>
      </c>
      <c r="I50" s="82" t="str">
        <f>IF(C41&gt;I49,C41-I49,"")</f>
        <v/>
      </c>
    </row>
    <row r="51" spans="1:9" s="26" customFormat="1" ht="26.25" customHeight="1" x14ac:dyDescent="0.2">
      <c r="A51" s="30"/>
      <c r="B51" s="110"/>
      <c r="C51" s="27"/>
      <c r="D51" s="23"/>
      <c r="E51" s="23"/>
      <c r="F51" s="25"/>
      <c r="G51" s="15"/>
      <c r="H51" s="20" t="s">
        <v>17</v>
      </c>
      <c r="I51" s="82">
        <f>SUM(I49:I50)</f>
        <v>0</v>
      </c>
    </row>
    <row r="52" spans="1:9" s="26" customFormat="1" ht="24" customHeight="1" x14ac:dyDescent="0.2">
      <c r="A52" s="7"/>
      <c r="B52" s="111"/>
      <c r="C52" s="2"/>
      <c r="D52" s="23"/>
      <c r="E52" s="23"/>
      <c r="F52" s="25"/>
      <c r="G52" s="30"/>
      <c r="H52" s="30"/>
      <c r="I52" s="30"/>
    </row>
    <row r="53" spans="1:9" ht="63.75" customHeight="1" x14ac:dyDescent="0.25">
      <c r="A53" s="118" t="s">
        <v>152</v>
      </c>
      <c r="B53" s="118"/>
      <c r="C53" s="118"/>
      <c r="D53" s="35"/>
      <c r="E53" s="35"/>
      <c r="F53" s="35"/>
      <c r="G53" s="34"/>
      <c r="H53" s="34"/>
    </row>
    <row r="54" spans="1:9" ht="33" customHeight="1" x14ac:dyDescent="0.2">
      <c r="A54" s="63" t="s">
        <v>65</v>
      </c>
      <c r="B54" s="34"/>
      <c r="C54" s="34"/>
      <c r="D54" s="35"/>
      <c r="E54" s="35"/>
      <c r="F54" s="35"/>
      <c r="G54" s="34"/>
      <c r="H54" s="34"/>
    </row>
    <row r="55" spans="1:9" ht="24.95" customHeight="1" x14ac:dyDescent="0.2">
      <c r="A55" s="34"/>
      <c r="B55" s="34"/>
      <c r="C55" s="34"/>
      <c r="D55" s="35"/>
      <c r="E55" s="35"/>
      <c r="F55" s="35"/>
      <c r="G55" s="34"/>
      <c r="H55" s="34"/>
    </row>
    <row r="56" spans="1:9" ht="39.75" customHeight="1" x14ac:dyDescent="0.2">
      <c r="A56" s="112" t="s">
        <v>66</v>
      </c>
      <c r="B56" s="112"/>
      <c r="C56" s="112"/>
      <c r="D56" s="112"/>
      <c r="E56" s="112"/>
      <c r="F56" s="112"/>
      <c r="G56" s="112"/>
      <c r="H56" s="34"/>
    </row>
    <row r="57" spans="1:9" ht="12.75" customHeight="1" x14ac:dyDescent="0.2">
      <c r="A57" s="34"/>
      <c r="B57" s="34"/>
      <c r="C57" s="34"/>
      <c r="D57" s="34"/>
      <c r="E57" s="34"/>
      <c r="F57" s="34"/>
      <c r="G57" s="34"/>
      <c r="H57" s="34"/>
    </row>
    <row r="58" spans="1:9" ht="24.95" customHeight="1" x14ac:dyDescent="0.2">
      <c r="A58" s="37" t="s">
        <v>67</v>
      </c>
      <c r="B58" s="34"/>
      <c r="C58" s="34"/>
      <c r="D58" s="34"/>
      <c r="E58" s="34"/>
      <c r="F58" s="34"/>
      <c r="G58" s="34"/>
      <c r="H58" s="34"/>
    </row>
    <row r="59" spans="1:9" ht="24.95" customHeight="1" x14ac:dyDescent="0.2">
      <c r="A59" s="34"/>
      <c r="B59" s="34"/>
      <c r="C59" s="34"/>
      <c r="D59" s="34"/>
      <c r="E59" s="34"/>
      <c r="F59" s="34"/>
      <c r="G59" s="34"/>
      <c r="H59" s="34"/>
    </row>
    <row r="60" spans="1:9" ht="24.95" customHeight="1" x14ac:dyDescent="0.2">
      <c r="A60" s="34"/>
      <c r="B60" s="38" t="s">
        <v>68</v>
      </c>
      <c r="C60" s="85"/>
      <c r="D60" s="34"/>
      <c r="E60" s="34"/>
      <c r="F60" s="34"/>
      <c r="G60" s="34"/>
      <c r="H60" s="34"/>
    </row>
    <row r="61" spans="1:9" ht="24.95" customHeight="1" x14ac:dyDescent="0.2">
      <c r="A61" s="34"/>
      <c r="B61" s="38" t="s">
        <v>69</v>
      </c>
      <c r="C61" s="85"/>
      <c r="D61" s="36"/>
      <c r="E61" s="36"/>
      <c r="F61" s="36"/>
      <c r="G61" s="34"/>
      <c r="H61" s="34"/>
    </row>
    <row r="62" spans="1:9" ht="24.95" customHeight="1" x14ac:dyDescent="0.2">
      <c r="A62" s="34"/>
      <c r="B62" s="38" t="s">
        <v>70</v>
      </c>
      <c r="C62" s="85"/>
      <c r="D62" s="34"/>
      <c r="E62" s="34"/>
      <c r="F62" s="34"/>
      <c r="G62" s="34"/>
      <c r="H62" s="34"/>
    </row>
    <row r="63" spans="1:9" ht="24.95" customHeight="1" x14ac:dyDescent="0.2">
      <c r="A63" s="34"/>
      <c r="B63" s="38" t="s">
        <v>71</v>
      </c>
      <c r="C63" s="85"/>
      <c r="D63" s="34"/>
      <c r="E63" s="34"/>
      <c r="F63" s="34"/>
      <c r="G63" s="34"/>
      <c r="H63" s="34"/>
    </row>
    <row r="64" spans="1:9" ht="24.95" customHeight="1" x14ac:dyDescent="0.2">
      <c r="A64" s="34"/>
      <c r="B64" s="38" t="s">
        <v>72</v>
      </c>
      <c r="C64" s="85"/>
      <c r="D64" s="34"/>
      <c r="E64" s="34"/>
      <c r="F64" s="34"/>
      <c r="G64" s="34"/>
      <c r="H64" s="34"/>
    </row>
    <row r="65" spans="1:8" ht="24.95" customHeight="1" x14ac:dyDescent="0.2">
      <c r="A65" s="34"/>
      <c r="B65" s="39" t="s">
        <v>73</v>
      </c>
      <c r="C65" s="86">
        <f>SUM(C60+C61-C62+C63+C64)</f>
        <v>0</v>
      </c>
      <c r="D65" s="34"/>
      <c r="E65" s="34"/>
      <c r="F65" s="34"/>
      <c r="G65" s="40"/>
      <c r="H65" s="41"/>
    </row>
    <row r="66" spans="1:8" ht="24.95" customHeight="1" x14ac:dyDescent="0.2">
      <c r="A66" s="34"/>
      <c r="B66" s="34"/>
      <c r="C66" s="42"/>
      <c r="D66" s="34"/>
      <c r="E66" s="34"/>
      <c r="F66" s="34"/>
      <c r="G66" s="40"/>
      <c r="H66" s="41"/>
    </row>
    <row r="67" spans="1:8" ht="24.95" customHeight="1" x14ac:dyDescent="0.2">
      <c r="A67" s="37" t="s">
        <v>74</v>
      </c>
      <c r="B67" s="34"/>
      <c r="C67" s="42"/>
      <c r="D67" s="34"/>
      <c r="E67" s="34"/>
      <c r="F67" s="34"/>
      <c r="G67" s="40"/>
      <c r="H67" s="41"/>
    </row>
    <row r="68" spans="1:8" ht="24.95" customHeight="1" x14ac:dyDescent="0.2">
      <c r="A68" s="41"/>
      <c r="B68" s="41"/>
      <c r="C68" s="43"/>
      <c r="D68" s="34"/>
      <c r="E68" s="34"/>
      <c r="F68" s="34"/>
      <c r="G68" s="40"/>
      <c r="H68" s="41"/>
    </row>
    <row r="69" spans="1:8" ht="24.95" customHeight="1" x14ac:dyDescent="0.2">
      <c r="A69" s="41"/>
      <c r="B69" s="44" t="s">
        <v>75</v>
      </c>
      <c r="C69" s="85"/>
      <c r="D69" s="34"/>
      <c r="E69" s="34"/>
      <c r="F69" s="34"/>
      <c r="G69" s="40"/>
      <c r="H69" s="41"/>
    </row>
    <row r="70" spans="1:8" ht="24.95" customHeight="1" x14ac:dyDescent="0.2">
      <c r="A70" s="41"/>
      <c r="B70" s="44" t="s">
        <v>76</v>
      </c>
      <c r="C70" s="85"/>
      <c r="D70" s="34"/>
      <c r="E70" s="34"/>
      <c r="F70" s="34"/>
      <c r="G70" s="40"/>
      <c r="H70" s="41"/>
    </row>
    <row r="71" spans="1:8" ht="24.95" customHeight="1" x14ac:dyDescent="0.2">
      <c r="A71" s="41"/>
      <c r="B71" s="44" t="s">
        <v>77</v>
      </c>
      <c r="C71" s="85"/>
      <c r="D71" s="34"/>
      <c r="E71" s="34"/>
      <c r="F71" s="34"/>
      <c r="G71" s="40"/>
      <c r="H71" s="41"/>
    </row>
    <row r="72" spans="1:8" ht="24.95" customHeight="1" x14ac:dyDescent="0.2">
      <c r="A72" s="41"/>
      <c r="B72" s="45" t="s">
        <v>78</v>
      </c>
      <c r="C72" s="85"/>
      <c r="D72" s="46"/>
      <c r="E72" s="41"/>
      <c r="F72" s="41"/>
      <c r="G72" s="40"/>
      <c r="H72" s="41"/>
    </row>
    <row r="73" spans="1:8" ht="24.95" customHeight="1" x14ac:dyDescent="0.2">
      <c r="A73" s="41"/>
      <c r="B73" s="45" t="s">
        <v>78</v>
      </c>
      <c r="C73" s="85"/>
      <c r="D73" s="40"/>
      <c r="E73" s="40"/>
      <c r="F73" s="40"/>
      <c r="G73" s="40"/>
      <c r="H73" s="41"/>
    </row>
    <row r="74" spans="1:8" ht="24.95" customHeight="1" x14ac:dyDescent="0.2">
      <c r="A74" s="41"/>
      <c r="B74" s="45" t="s">
        <v>78</v>
      </c>
      <c r="C74" s="85"/>
      <c r="D74" s="40"/>
      <c r="E74" s="40"/>
      <c r="F74" s="40"/>
      <c r="G74" s="40"/>
      <c r="H74" s="41"/>
    </row>
    <row r="75" spans="1:8" ht="24.95" customHeight="1" x14ac:dyDescent="0.2">
      <c r="A75" s="41"/>
      <c r="B75" s="39" t="s">
        <v>79</v>
      </c>
      <c r="C75" s="87">
        <f>SUM(C69:C74)</f>
        <v>0</v>
      </c>
      <c r="D75" s="40"/>
      <c r="E75" s="40"/>
      <c r="F75" s="40"/>
      <c r="G75" s="40"/>
      <c r="H75" s="41"/>
    </row>
    <row r="76" spans="1:8" ht="24.95" customHeight="1" x14ac:dyDescent="0.2">
      <c r="A76" s="41"/>
      <c r="B76" s="41"/>
      <c r="C76" s="43"/>
      <c r="D76" s="40"/>
      <c r="E76" s="40"/>
      <c r="F76" s="40"/>
      <c r="G76" s="40"/>
      <c r="H76" s="41"/>
    </row>
    <row r="77" spans="1:8" ht="24.95" customHeight="1" x14ac:dyDescent="0.2">
      <c r="A77" s="37" t="s">
        <v>80</v>
      </c>
      <c r="B77" s="41"/>
      <c r="C77" s="43"/>
      <c r="D77" s="40"/>
      <c r="E77" s="40"/>
      <c r="F77" s="40"/>
      <c r="G77" s="40"/>
      <c r="H77" s="41"/>
    </row>
    <row r="78" spans="1:8" ht="24.95" customHeight="1" x14ac:dyDescent="0.2">
      <c r="A78" s="41"/>
      <c r="B78" s="41"/>
      <c r="C78" s="43"/>
      <c r="D78" s="40"/>
      <c r="E78" s="40"/>
      <c r="F78" s="40"/>
      <c r="G78" s="40"/>
      <c r="H78" s="41"/>
    </row>
    <row r="79" spans="1:8" ht="24.95" customHeight="1" x14ac:dyDescent="0.2">
      <c r="A79" s="41"/>
      <c r="B79" s="44" t="s">
        <v>81</v>
      </c>
      <c r="C79" s="85"/>
      <c r="D79" s="40"/>
      <c r="E79" s="40"/>
      <c r="F79" s="40"/>
      <c r="G79" s="40"/>
      <c r="H79" s="41"/>
    </row>
    <row r="80" spans="1:8" ht="24.95" customHeight="1" x14ac:dyDescent="0.2">
      <c r="A80" s="41"/>
      <c r="B80" s="44" t="s">
        <v>82</v>
      </c>
      <c r="C80" s="85"/>
      <c r="D80" s="40"/>
      <c r="E80" s="40"/>
      <c r="F80" s="40"/>
      <c r="G80" s="40"/>
      <c r="H80" s="41"/>
    </row>
    <row r="81" spans="1:9" ht="24.95" customHeight="1" x14ac:dyDescent="0.2">
      <c r="A81" s="41"/>
      <c r="B81" s="47"/>
      <c r="C81" s="85"/>
      <c r="D81" s="40"/>
      <c r="E81" s="40"/>
      <c r="F81" s="40"/>
      <c r="G81" s="40"/>
      <c r="H81" s="41"/>
    </row>
    <row r="82" spans="1:9" ht="24.95" customHeight="1" x14ac:dyDescent="0.2">
      <c r="A82" s="41"/>
      <c r="B82" s="47"/>
      <c r="C82" s="85"/>
      <c r="D82" s="40"/>
      <c r="E82" s="40"/>
      <c r="F82" s="40"/>
      <c r="G82" s="40"/>
      <c r="H82" s="41"/>
    </row>
    <row r="83" spans="1:9" ht="24.95" customHeight="1" x14ac:dyDescent="0.2">
      <c r="A83" s="41"/>
      <c r="B83" s="47"/>
      <c r="C83" s="85"/>
      <c r="D83" s="40"/>
      <c r="E83" s="40"/>
      <c r="F83" s="40"/>
      <c r="G83" s="34"/>
      <c r="H83" s="34"/>
    </row>
    <row r="84" spans="1:9" ht="24.95" customHeight="1" x14ac:dyDescent="0.2">
      <c r="A84" s="41"/>
      <c r="B84" s="47"/>
      <c r="C84" s="85"/>
      <c r="D84" s="40"/>
      <c r="E84" s="40"/>
      <c r="F84" s="40"/>
      <c r="G84" s="34"/>
      <c r="H84" s="34"/>
    </row>
    <row r="85" spans="1:9" ht="24.95" customHeight="1" x14ac:dyDescent="0.2">
      <c r="A85" s="41"/>
      <c r="B85" s="39" t="s">
        <v>83</v>
      </c>
      <c r="C85" s="86">
        <f>SUM(C79:C84)</f>
        <v>0</v>
      </c>
      <c r="D85" s="40"/>
      <c r="E85" s="40"/>
      <c r="F85" s="40"/>
      <c r="G85" s="34"/>
      <c r="H85" s="34"/>
    </row>
    <row r="86" spans="1:9" ht="24.95" customHeight="1" x14ac:dyDescent="0.2">
      <c r="A86" s="34"/>
      <c r="B86" s="34"/>
      <c r="C86" s="42"/>
      <c r="D86" s="40"/>
      <c r="E86" s="40"/>
      <c r="F86" s="40"/>
      <c r="G86" s="34"/>
      <c r="H86" s="34"/>
    </row>
    <row r="87" spans="1:9" ht="24.95" customHeight="1" x14ac:dyDescent="0.2">
      <c r="A87" s="113" t="s">
        <v>153</v>
      </c>
      <c r="B87" s="113"/>
      <c r="C87" s="113"/>
      <c r="D87" s="40"/>
      <c r="E87" s="40"/>
      <c r="F87" s="40"/>
      <c r="G87" s="34"/>
      <c r="H87" s="34"/>
    </row>
    <row r="88" spans="1:9" ht="24.95" customHeight="1" x14ac:dyDescent="0.2">
      <c r="A88" s="48" t="s">
        <v>147</v>
      </c>
      <c r="B88" s="49"/>
      <c r="C88" s="88">
        <f>C65+C75-C85</f>
        <v>0</v>
      </c>
      <c r="D88" s="34"/>
      <c r="E88" s="34"/>
      <c r="F88" s="34"/>
      <c r="H88" s="26"/>
    </row>
    <row r="89" spans="1:9" s="93" customFormat="1" ht="24.95" customHeight="1" x14ac:dyDescent="0.2">
      <c r="A89" s="41"/>
      <c r="B89" s="41"/>
      <c r="C89" s="91"/>
      <c r="D89" s="41"/>
      <c r="E89" s="41"/>
      <c r="F89" s="41"/>
      <c r="G89" s="92"/>
      <c r="H89" s="51"/>
    </row>
    <row r="90" spans="1:9" ht="24.95" customHeight="1" x14ac:dyDescent="0.2">
      <c r="A90" s="50"/>
      <c r="B90" s="50"/>
      <c r="C90" s="26"/>
      <c r="D90" s="34"/>
      <c r="E90" s="34"/>
      <c r="F90" s="34"/>
      <c r="G90" s="1" t="s">
        <v>42</v>
      </c>
      <c r="H90" s="89"/>
      <c r="I90" s="24"/>
    </row>
    <row r="91" spans="1:9" ht="24.95" customHeight="1" x14ac:dyDescent="0.2">
      <c r="A91" s="50"/>
      <c r="B91" s="50"/>
      <c r="C91" s="51"/>
      <c r="D91" s="41"/>
      <c r="E91" s="41"/>
      <c r="F91" s="41"/>
      <c r="G91" s="1" t="s">
        <v>43</v>
      </c>
      <c r="H91" s="90"/>
      <c r="I91" s="27"/>
    </row>
    <row r="92" spans="1:9" ht="24.95" customHeight="1" x14ac:dyDescent="0.2">
      <c r="A92" s="50"/>
      <c r="B92" s="50"/>
      <c r="C92" s="51"/>
      <c r="D92" s="41"/>
      <c r="E92" s="41"/>
      <c r="F92" s="41"/>
      <c r="G92" s="114" t="s">
        <v>85</v>
      </c>
      <c r="H92" s="114"/>
      <c r="I92" s="114"/>
    </row>
    <row r="93" spans="1:9" ht="24.95" customHeight="1" x14ac:dyDescent="0.2">
      <c r="A93" s="50"/>
      <c r="B93" s="50"/>
      <c r="C93" s="51"/>
      <c r="D93" s="41"/>
      <c r="E93" s="41"/>
      <c r="F93" s="41"/>
      <c r="G93" s="114"/>
      <c r="H93" s="114"/>
      <c r="I93" s="114"/>
    </row>
    <row r="94" spans="1:9" ht="24.95" customHeight="1" x14ac:dyDescent="0.2">
      <c r="A94" s="50"/>
      <c r="B94" s="50"/>
      <c r="C94" s="51"/>
      <c r="D94" s="41"/>
      <c r="E94" s="41"/>
      <c r="F94" s="41"/>
      <c r="G94" s="26"/>
      <c r="H94" s="109"/>
      <c r="I94" s="29"/>
    </row>
    <row r="95" spans="1:9" ht="24.95" customHeight="1" x14ac:dyDescent="0.2">
      <c r="A95" s="50"/>
      <c r="B95" s="50"/>
      <c r="C95" s="51"/>
      <c r="D95" s="41"/>
      <c r="E95" s="41"/>
      <c r="F95" s="41"/>
      <c r="G95" s="30"/>
      <c r="H95" s="110"/>
      <c r="I95" s="27"/>
    </row>
    <row r="96" spans="1:9" ht="24.95" customHeight="1" x14ac:dyDescent="0.2">
      <c r="A96" s="50"/>
      <c r="B96" s="50"/>
      <c r="C96" s="51"/>
      <c r="D96" s="41"/>
      <c r="E96" s="41"/>
      <c r="F96" s="41"/>
      <c r="G96" s="7"/>
      <c r="H96" s="111"/>
      <c r="I96" s="2"/>
    </row>
  </sheetData>
  <sheetProtection password="CD69" sheet="1" objects="1" scenarios="1"/>
  <mergeCells count="24">
    <mergeCell ref="H94:H96"/>
    <mergeCell ref="A56:G56"/>
    <mergeCell ref="A22:A23"/>
    <mergeCell ref="B22:B23"/>
    <mergeCell ref="C22:C23"/>
    <mergeCell ref="A87:C87"/>
    <mergeCell ref="G92:I93"/>
    <mergeCell ref="A49:C49"/>
    <mergeCell ref="I31:I32"/>
    <mergeCell ref="I38:I39"/>
    <mergeCell ref="F22:F23"/>
    <mergeCell ref="G22:G23"/>
    <mergeCell ref="A53:C53"/>
    <mergeCell ref="B50:B52"/>
    <mergeCell ref="H22:H23"/>
    <mergeCell ref="A5:B7"/>
    <mergeCell ref="G31:G35"/>
    <mergeCell ref="G38:G39"/>
    <mergeCell ref="C8:H8"/>
    <mergeCell ref="H11:I11"/>
    <mergeCell ref="H13:I13"/>
    <mergeCell ref="I22:I23"/>
    <mergeCell ref="H15:I15"/>
    <mergeCell ref="A12:B12"/>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72" yWindow="381"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formula1>NUMDOSSIER</formula1>
    </dataValidation>
  </dataValidations>
  <hyperlinks>
    <hyperlink ref="B17" r:id="rId1"/>
  </hyperlinks>
  <printOptions horizontalCentered="1" verticalCentered="1"/>
  <pageMargins left="0.19685039370078741" right="0.19685039370078741" top="0.39370078740157483" bottom="0.39370078740157483" header="0.31496062992125984" footer="0.31496062992125984"/>
  <pageSetup paperSize="9" scale="50" fitToHeight="2" orientation="portrait" r:id="rId2"/>
  <headerFooter alignWithMargins="0">
    <oddFooter>&amp;L&amp;A&amp;R&amp;P/&amp;N</oddFooter>
  </headerFooter>
  <rowBreaks count="1" manualBreakCount="1">
    <brk id="5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7654" r:id="rId5" name="Check Box 486">
              <controlPr defaultSize="0" autoFill="0" autoLine="0" autoPict="0">
                <anchor moveWithCells="1">
                  <from>
                    <xdr:col>7</xdr:col>
                    <xdr:colOff>457200</xdr:colOff>
                    <xdr:row>19</xdr:row>
                    <xdr:rowOff>47625</xdr:rowOff>
                  </from>
                  <to>
                    <xdr:col>7</xdr:col>
                    <xdr:colOff>1123950</xdr:colOff>
                    <xdr:row>19</xdr:row>
                    <xdr:rowOff>257175</xdr:rowOff>
                  </to>
                </anchor>
              </controlPr>
            </control>
          </mc:Choice>
        </mc:AlternateContent>
        <mc:AlternateContent xmlns:mc="http://schemas.openxmlformats.org/markup-compatibility/2006">
          <mc:Choice Requires="x14">
            <control shapeId="7655" r:id="rId6" name="Check Box 487">
              <controlPr defaultSize="0" autoFill="0" autoLine="0" autoPict="0">
                <anchor moveWithCells="1">
                  <from>
                    <xdr:col>7</xdr:col>
                    <xdr:colOff>1514475</xdr:colOff>
                    <xdr:row>19</xdr:row>
                    <xdr:rowOff>38100</xdr:rowOff>
                  </from>
                  <to>
                    <xdr:col>7</xdr:col>
                    <xdr:colOff>2181225</xdr:colOff>
                    <xdr:row>19</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T21"/>
  <sheetViews>
    <sheetView showGridLines="0" workbookViewId="0">
      <pane ySplit="1" topLeftCell="A2" activePane="bottomLeft" state="frozen"/>
      <selection pane="bottomLeft" activeCell="L5" sqref="L5"/>
    </sheetView>
  </sheetViews>
  <sheetFormatPr baseColWidth="10" defaultColWidth="9.140625" defaultRowHeight="12.75" x14ac:dyDescent="0.2"/>
  <cols>
    <col min="1" max="1" width="10.85546875" style="6" bestFit="1" customWidth="1"/>
    <col min="2" max="2" width="17.42578125" style="6" bestFit="1" customWidth="1"/>
    <col min="3" max="3" width="70.85546875" style="6" bestFit="1" customWidth="1"/>
    <col min="4" max="4" width="15.42578125" style="6" bestFit="1" customWidth="1"/>
    <col min="5" max="5" width="30.85546875" style="6" bestFit="1" customWidth="1"/>
    <col min="6" max="6" width="36.42578125" style="6" bestFit="1" customWidth="1"/>
    <col min="7" max="7" width="10.140625" style="6" customWidth="1"/>
    <col min="8" max="8" width="21.42578125" style="6" customWidth="1"/>
    <col min="9" max="16384" width="9.140625" style="6"/>
  </cols>
  <sheetData>
    <row r="1" spans="1:254" ht="89.25" x14ac:dyDescent="0.2">
      <c r="A1" s="3" t="s">
        <v>44</v>
      </c>
      <c r="B1" s="4" t="s">
        <v>45</v>
      </c>
      <c r="C1" s="3" t="s">
        <v>46</v>
      </c>
      <c r="D1" s="5" t="s">
        <v>47</v>
      </c>
      <c r="E1" s="3" t="s">
        <v>48</v>
      </c>
      <c r="F1" s="3" t="s">
        <v>49</v>
      </c>
      <c r="G1" s="3" t="s">
        <v>50</v>
      </c>
      <c r="H1" s="3" t="s">
        <v>51</v>
      </c>
    </row>
    <row r="2" spans="1:254" s="69" customFormat="1" ht="76.5" x14ac:dyDescent="0.2">
      <c r="A2" s="66" t="s">
        <v>88</v>
      </c>
      <c r="B2" s="67"/>
      <c r="C2" s="66"/>
      <c r="D2" s="68"/>
      <c r="E2" s="66"/>
      <c r="F2" s="66"/>
      <c r="G2" s="66"/>
      <c r="H2" s="66"/>
    </row>
    <row r="3" spans="1:254" ht="20.25" customHeight="1" x14ac:dyDescent="0.2">
      <c r="A3" s="72">
        <v>200200166</v>
      </c>
      <c r="B3" s="72">
        <v>111727</v>
      </c>
      <c r="C3" s="72" t="s">
        <v>91</v>
      </c>
      <c r="D3" s="72" t="s">
        <v>102</v>
      </c>
      <c r="E3" s="72" t="s">
        <v>103</v>
      </c>
      <c r="F3" s="96" t="s">
        <v>148</v>
      </c>
      <c r="G3" s="72">
        <v>37510</v>
      </c>
      <c r="H3" s="72" t="s">
        <v>104</v>
      </c>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1"/>
      <c r="IB3" s="71"/>
      <c r="IC3" s="71"/>
      <c r="ID3" s="71"/>
      <c r="IE3" s="71"/>
      <c r="IF3" s="71"/>
      <c r="IG3" s="71"/>
      <c r="IH3" s="71"/>
      <c r="II3" s="71"/>
      <c r="IJ3" s="71"/>
      <c r="IK3" s="71"/>
      <c r="IL3" s="71"/>
      <c r="IM3" s="71"/>
      <c r="IN3" s="71"/>
      <c r="IO3" s="71"/>
      <c r="IP3" s="71"/>
      <c r="IQ3" s="71"/>
      <c r="IR3" s="71"/>
      <c r="IS3" s="71"/>
      <c r="IT3" s="71"/>
    </row>
    <row r="4" spans="1:254" ht="20.25" customHeight="1" x14ac:dyDescent="0.2">
      <c r="A4" s="72">
        <v>200200167</v>
      </c>
      <c r="B4" s="72">
        <v>113553</v>
      </c>
      <c r="C4" s="72" t="s">
        <v>92</v>
      </c>
      <c r="D4" s="72" t="s">
        <v>105</v>
      </c>
      <c r="E4" s="72" t="s">
        <v>106</v>
      </c>
      <c r="F4" s="96" t="s">
        <v>148</v>
      </c>
      <c r="G4" s="72">
        <v>37300</v>
      </c>
      <c r="H4" s="72" t="s">
        <v>107</v>
      </c>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1"/>
      <c r="IB4" s="71"/>
      <c r="IC4" s="71"/>
      <c r="ID4" s="71"/>
      <c r="IE4" s="71"/>
      <c r="IF4" s="71"/>
      <c r="IG4" s="71"/>
      <c r="IH4" s="71"/>
      <c r="II4" s="71"/>
      <c r="IJ4" s="71"/>
      <c r="IK4" s="71"/>
      <c r="IL4" s="71"/>
      <c r="IM4" s="71"/>
      <c r="IN4" s="71"/>
      <c r="IO4" s="71"/>
      <c r="IP4" s="71"/>
      <c r="IQ4" s="71"/>
      <c r="IR4" s="71"/>
      <c r="IS4" s="71"/>
      <c r="IT4" s="71"/>
    </row>
    <row r="5" spans="1:254" ht="20.25" customHeight="1" x14ac:dyDescent="0.2">
      <c r="A5" s="72">
        <v>200200195</v>
      </c>
      <c r="B5" s="72">
        <v>113553</v>
      </c>
      <c r="C5" s="72" t="s">
        <v>92</v>
      </c>
      <c r="D5" s="72" t="s">
        <v>109</v>
      </c>
      <c r="E5" s="72" t="s">
        <v>110</v>
      </c>
      <c r="F5" s="96" t="s">
        <v>148</v>
      </c>
      <c r="G5" s="72">
        <v>37300</v>
      </c>
      <c r="H5" s="72" t="s">
        <v>107</v>
      </c>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1"/>
      <c r="IB5" s="71"/>
      <c r="IC5" s="71"/>
      <c r="ID5" s="71"/>
      <c r="IE5" s="71"/>
      <c r="IF5" s="71"/>
      <c r="IG5" s="71"/>
      <c r="IH5" s="71"/>
      <c r="II5" s="71"/>
      <c r="IJ5" s="71"/>
      <c r="IK5" s="71"/>
      <c r="IL5" s="71"/>
      <c r="IM5" s="71"/>
      <c r="IN5" s="71"/>
      <c r="IO5" s="71"/>
      <c r="IP5" s="71"/>
      <c r="IQ5" s="71"/>
      <c r="IR5" s="71"/>
      <c r="IS5" s="71"/>
      <c r="IT5" s="71"/>
    </row>
    <row r="6" spans="1:254" ht="20.25" customHeight="1" x14ac:dyDescent="0.2">
      <c r="A6" s="72">
        <v>200200197</v>
      </c>
      <c r="B6" s="72">
        <v>113559</v>
      </c>
      <c r="C6" s="72" t="s">
        <v>94</v>
      </c>
      <c r="D6" s="72" t="s">
        <v>111</v>
      </c>
      <c r="E6" s="72" t="s">
        <v>112</v>
      </c>
      <c r="F6" s="96" t="s">
        <v>148</v>
      </c>
      <c r="G6" s="72">
        <v>37300</v>
      </c>
      <c r="H6" s="72" t="s">
        <v>107</v>
      </c>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1"/>
      <c r="IB6" s="71"/>
      <c r="IC6" s="71"/>
      <c r="ID6" s="71"/>
      <c r="IE6" s="71"/>
      <c r="IF6" s="71"/>
      <c r="IG6" s="71"/>
      <c r="IH6" s="71"/>
      <c r="II6" s="71"/>
      <c r="IJ6" s="71"/>
      <c r="IK6" s="71"/>
      <c r="IL6" s="71"/>
      <c r="IM6" s="71"/>
      <c r="IN6" s="71"/>
      <c r="IO6" s="71"/>
      <c r="IP6" s="71"/>
      <c r="IQ6" s="71"/>
      <c r="IR6" s="71"/>
      <c r="IS6" s="71"/>
      <c r="IT6" s="71"/>
    </row>
    <row r="7" spans="1:254" ht="20.25" customHeight="1" x14ac:dyDescent="0.2">
      <c r="A7" s="72">
        <v>200300480</v>
      </c>
      <c r="B7" s="72">
        <v>113965</v>
      </c>
      <c r="C7" s="72" t="s">
        <v>95</v>
      </c>
      <c r="D7" s="72" t="s">
        <v>113</v>
      </c>
      <c r="E7" s="72" t="s">
        <v>114</v>
      </c>
      <c r="F7" s="96" t="s">
        <v>148</v>
      </c>
      <c r="G7" s="72">
        <v>37000</v>
      </c>
      <c r="H7" s="72" t="s">
        <v>108</v>
      </c>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1"/>
      <c r="IB7" s="71"/>
      <c r="IC7" s="71"/>
      <c r="ID7" s="71"/>
      <c r="IE7" s="71"/>
      <c r="IF7" s="71"/>
      <c r="IG7" s="71"/>
      <c r="IH7" s="71"/>
      <c r="II7" s="71"/>
      <c r="IJ7" s="71"/>
      <c r="IK7" s="71"/>
      <c r="IL7" s="71"/>
      <c r="IM7" s="71"/>
      <c r="IN7" s="71"/>
      <c r="IO7" s="71"/>
      <c r="IP7" s="71"/>
      <c r="IQ7" s="71"/>
      <c r="IR7" s="71"/>
      <c r="IS7" s="71"/>
      <c r="IT7" s="71"/>
    </row>
    <row r="8" spans="1:254" ht="20.25" customHeight="1" x14ac:dyDescent="0.2">
      <c r="A8" s="72">
        <v>200400048</v>
      </c>
      <c r="B8" s="72">
        <v>120853</v>
      </c>
      <c r="C8" s="72" t="s">
        <v>96</v>
      </c>
      <c r="D8" s="72" t="s">
        <v>115</v>
      </c>
      <c r="E8" s="72" t="s">
        <v>116</v>
      </c>
      <c r="F8" s="96" t="s">
        <v>148</v>
      </c>
      <c r="G8" s="72">
        <v>37100</v>
      </c>
      <c r="H8" s="72" t="s">
        <v>108</v>
      </c>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1"/>
      <c r="IB8" s="71"/>
      <c r="IC8" s="71"/>
      <c r="ID8" s="71"/>
      <c r="IE8" s="71"/>
      <c r="IF8" s="71"/>
      <c r="IG8" s="71"/>
      <c r="IH8" s="71"/>
      <c r="II8" s="71"/>
      <c r="IJ8" s="71"/>
      <c r="IK8" s="71"/>
      <c r="IL8" s="71"/>
      <c r="IM8" s="71"/>
      <c r="IN8" s="71"/>
      <c r="IO8" s="71"/>
      <c r="IP8" s="71"/>
      <c r="IQ8" s="71"/>
      <c r="IR8" s="71"/>
      <c r="IS8" s="71"/>
      <c r="IT8" s="71"/>
    </row>
    <row r="9" spans="1:254" ht="20.25" customHeight="1" x14ac:dyDescent="0.2">
      <c r="A9" s="72">
        <v>200400310</v>
      </c>
      <c r="B9" s="72">
        <v>119255</v>
      </c>
      <c r="C9" s="72" t="s">
        <v>97</v>
      </c>
      <c r="D9" s="72" t="s">
        <v>117</v>
      </c>
      <c r="E9" s="72" t="s">
        <v>118</v>
      </c>
      <c r="F9" s="96" t="s">
        <v>148</v>
      </c>
      <c r="G9" s="72">
        <v>37700</v>
      </c>
      <c r="H9" s="72" t="s">
        <v>119</v>
      </c>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1"/>
      <c r="IB9" s="71"/>
      <c r="IC9" s="71"/>
      <c r="ID9" s="71"/>
      <c r="IE9" s="71"/>
      <c r="IF9" s="71"/>
      <c r="IG9" s="71"/>
      <c r="IH9" s="71"/>
      <c r="II9" s="71"/>
      <c r="IJ9" s="71"/>
      <c r="IK9" s="71"/>
      <c r="IL9" s="71"/>
      <c r="IM9" s="71"/>
      <c r="IN9" s="71"/>
      <c r="IO9" s="71"/>
      <c r="IP9" s="71"/>
      <c r="IQ9" s="71"/>
      <c r="IR9" s="71"/>
      <c r="IS9" s="71"/>
      <c r="IT9" s="71"/>
    </row>
    <row r="10" spans="1:254" ht="20.25" customHeight="1" x14ac:dyDescent="0.2">
      <c r="A10" s="72">
        <v>200500001</v>
      </c>
      <c r="B10" s="72">
        <v>113565</v>
      </c>
      <c r="C10" s="72" t="s">
        <v>98</v>
      </c>
      <c r="D10" s="72" t="s">
        <v>120</v>
      </c>
      <c r="E10" s="72" t="s">
        <v>121</v>
      </c>
      <c r="F10" s="96" t="s">
        <v>148</v>
      </c>
      <c r="G10" s="72">
        <v>37500</v>
      </c>
      <c r="H10" s="72" t="s">
        <v>122</v>
      </c>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1"/>
      <c r="IB10" s="71"/>
      <c r="IC10" s="71"/>
      <c r="ID10" s="71"/>
      <c r="IE10" s="71"/>
      <c r="IF10" s="71"/>
      <c r="IG10" s="71"/>
      <c r="IH10" s="71"/>
      <c r="II10" s="71"/>
      <c r="IJ10" s="71"/>
      <c r="IK10" s="71"/>
      <c r="IL10" s="71"/>
      <c r="IM10" s="71"/>
      <c r="IN10" s="71"/>
      <c r="IO10" s="71"/>
      <c r="IP10" s="71"/>
      <c r="IQ10" s="71"/>
      <c r="IR10" s="71"/>
      <c r="IS10" s="71"/>
      <c r="IT10" s="71"/>
    </row>
    <row r="11" spans="1:254" ht="20.25" customHeight="1" x14ac:dyDescent="0.2">
      <c r="A11" s="72">
        <v>200500127</v>
      </c>
      <c r="B11" s="72">
        <v>112231</v>
      </c>
      <c r="C11" s="72" t="s">
        <v>99</v>
      </c>
      <c r="D11" s="72" t="s">
        <v>123</v>
      </c>
      <c r="E11" s="72" t="s">
        <v>124</v>
      </c>
      <c r="F11" s="96" t="s">
        <v>148</v>
      </c>
      <c r="G11" s="72">
        <v>37520</v>
      </c>
      <c r="H11" s="72" t="s">
        <v>125</v>
      </c>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1"/>
      <c r="IB11" s="71"/>
      <c r="IC11" s="71"/>
      <c r="ID11" s="71"/>
      <c r="IE11" s="71"/>
      <c r="IF11" s="71"/>
      <c r="IG11" s="71"/>
      <c r="IH11" s="71"/>
      <c r="II11" s="71"/>
      <c r="IJ11" s="71"/>
      <c r="IK11" s="71"/>
      <c r="IL11" s="71"/>
      <c r="IM11" s="71"/>
      <c r="IN11" s="71"/>
      <c r="IO11" s="71"/>
      <c r="IP11" s="71"/>
      <c r="IQ11" s="71"/>
      <c r="IR11" s="71"/>
      <c r="IS11" s="71"/>
      <c r="IT11" s="71"/>
    </row>
    <row r="12" spans="1:254" ht="20.25" customHeight="1" x14ac:dyDescent="0.2">
      <c r="A12" s="72">
        <v>200500169</v>
      </c>
      <c r="B12" s="72">
        <v>113161</v>
      </c>
      <c r="C12" s="72" t="s">
        <v>93</v>
      </c>
      <c r="D12" s="72" t="s">
        <v>126</v>
      </c>
      <c r="E12" s="72" t="s">
        <v>127</v>
      </c>
      <c r="F12" s="96" t="s">
        <v>148</v>
      </c>
      <c r="G12" s="72">
        <v>37000</v>
      </c>
      <c r="H12" s="72" t="s">
        <v>108</v>
      </c>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1"/>
      <c r="IB12" s="71"/>
      <c r="IC12" s="71"/>
      <c r="ID12" s="71"/>
      <c r="IE12" s="71"/>
      <c r="IF12" s="71"/>
      <c r="IG12" s="71"/>
      <c r="IH12" s="71"/>
      <c r="II12" s="71"/>
      <c r="IJ12" s="71"/>
      <c r="IK12" s="71"/>
      <c r="IL12" s="71"/>
      <c r="IM12" s="71"/>
      <c r="IN12" s="71"/>
      <c r="IO12" s="71"/>
      <c r="IP12" s="71"/>
      <c r="IQ12" s="71"/>
      <c r="IR12" s="71"/>
      <c r="IS12" s="71"/>
      <c r="IT12" s="71"/>
    </row>
    <row r="13" spans="1:254" ht="20.25" customHeight="1" x14ac:dyDescent="0.2">
      <c r="A13" s="72">
        <v>200700315</v>
      </c>
      <c r="B13" s="72">
        <v>113573</v>
      </c>
      <c r="C13" s="72" t="s">
        <v>100</v>
      </c>
      <c r="D13" s="72" t="s">
        <v>128</v>
      </c>
      <c r="E13" s="72" t="s">
        <v>129</v>
      </c>
      <c r="F13" s="96" t="s">
        <v>148</v>
      </c>
      <c r="G13" s="72">
        <v>37130</v>
      </c>
      <c r="H13" s="72" t="s">
        <v>130</v>
      </c>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1"/>
      <c r="IB13" s="71"/>
      <c r="IC13" s="71"/>
      <c r="ID13" s="71"/>
      <c r="IE13" s="71"/>
      <c r="IF13" s="71"/>
      <c r="IG13" s="71"/>
      <c r="IH13" s="71"/>
      <c r="II13" s="71"/>
      <c r="IJ13" s="71"/>
      <c r="IK13" s="71"/>
      <c r="IL13" s="71"/>
      <c r="IM13" s="71"/>
      <c r="IN13" s="71"/>
      <c r="IO13" s="71"/>
      <c r="IP13" s="71"/>
      <c r="IQ13" s="71"/>
      <c r="IR13" s="71"/>
      <c r="IS13" s="71"/>
      <c r="IT13" s="71"/>
    </row>
    <row r="14" spans="1:254" ht="20.25" customHeight="1" x14ac:dyDescent="0.2">
      <c r="A14" s="72">
        <v>201000337</v>
      </c>
      <c r="B14" s="72">
        <v>115237</v>
      </c>
      <c r="C14" s="72" t="s">
        <v>101</v>
      </c>
      <c r="D14" s="72" t="s">
        <v>131</v>
      </c>
      <c r="E14" s="72" t="s">
        <v>132</v>
      </c>
      <c r="F14" s="96" t="s">
        <v>148</v>
      </c>
      <c r="G14" s="72">
        <v>37150</v>
      </c>
      <c r="H14" s="72" t="s">
        <v>133</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1"/>
      <c r="IB14" s="71"/>
      <c r="IC14" s="71"/>
      <c r="ID14" s="71"/>
      <c r="IE14" s="71"/>
      <c r="IF14" s="71"/>
      <c r="IG14" s="71"/>
      <c r="IH14" s="71"/>
      <c r="II14" s="71"/>
      <c r="IJ14" s="71"/>
      <c r="IK14" s="71"/>
      <c r="IL14" s="71"/>
      <c r="IM14" s="71"/>
      <c r="IN14" s="71"/>
      <c r="IO14" s="71"/>
      <c r="IP14" s="71"/>
      <c r="IQ14" s="71"/>
      <c r="IR14" s="71"/>
      <c r="IS14" s="71"/>
      <c r="IT14" s="71"/>
    </row>
    <row r="15" spans="1:254" ht="20.25" customHeight="1" x14ac:dyDescent="0.2">
      <c r="A15" s="72">
        <v>201400185</v>
      </c>
      <c r="B15" s="72"/>
      <c r="C15" s="72" t="s">
        <v>134</v>
      </c>
      <c r="D15" s="72"/>
      <c r="E15" s="72" t="s">
        <v>135</v>
      </c>
      <c r="F15" s="96" t="s">
        <v>148</v>
      </c>
      <c r="G15" s="72">
        <v>37500</v>
      </c>
      <c r="H15" s="72" t="s">
        <v>122</v>
      </c>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1"/>
      <c r="IB15" s="71"/>
      <c r="IC15" s="71"/>
      <c r="ID15" s="71"/>
      <c r="IE15" s="71"/>
      <c r="IF15" s="71"/>
      <c r="IG15" s="71"/>
      <c r="IH15" s="71"/>
      <c r="II15" s="71"/>
      <c r="IJ15" s="71"/>
      <c r="IK15" s="71"/>
      <c r="IL15" s="71"/>
      <c r="IM15" s="71"/>
      <c r="IN15" s="71"/>
      <c r="IO15" s="71"/>
      <c r="IP15" s="71"/>
      <c r="IQ15" s="71"/>
      <c r="IR15" s="71"/>
      <c r="IS15" s="71"/>
      <c r="IT15" s="71"/>
    </row>
    <row r="16" spans="1:254" ht="20.25" customHeight="1" x14ac:dyDescent="0.2">
      <c r="A16" s="72">
        <v>201400275</v>
      </c>
      <c r="B16" s="72"/>
      <c r="C16" s="72" t="s">
        <v>154</v>
      </c>
      <c r="D16" s="72"/>
      <c r="E16" s="72" t="s">
        <v>136</v>
      </c>
      <c r="F16" s="96" t="s">
        <v>148</v>
      </c>
      <c r="G16" s="72">
        <v>37000</v>
      </c>
      <c r="H16" s="72" t="s">
        <v>108</v>
      </c>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1"/>
      <c r="IB16" s="71"/>
      <c r="IC16" s="71"/>
      <c r="ID16" s="71"/>
      <c r="IE16" s="71"/>
      <c r="IF16" s="71"/>
      <c r="IG16" s="71"/>
      <c r="IH16" s="71"/>
      <c r="II16" s="71"/>
      <c r="IJ16" s="71"/>
      <c r="IK16" s="71"/>
      <c r="IL16" s="71"/>
      <c r="IM16" s="71"/>
      <c r="IN16" s="71"/>
      <c r="IO16" s="71"/>
      <c r="IP16" s="71"/>
      <c r="IQ16" s="71"/>
      <c r="IR16" s="71"/>
      <c r="IS16" s="71"/>
      <c r="IT16" s="71"/>
    </row>
    <row r="17" spans="1:254" ht="20.25" customHeight="1" x14ac:dyDescent="0.2">
      <c r="A17" s="72">
        <v>201500119</v>
      </c>
      <c r="B17" s="72"/>
      <c r="C17" s="72" t="s">
        <v>138</v>
      </c>
      <c r="D17" s="72"/>
      <c r="E17" s="72" t="s">
        <v>139</v>
      </c>
      <c r="F17" s="96" t="s">
        <v>148</v>
      </c>
      <c r="G17" s="72">
        <v>37110</v>
      </c>
      <c r="H17" s="72" t="s">
        <v>140</v>
      </c>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1"/>
      <c r="IB17" s="71"/>
      <c r="IC17" s="71"/>
      <c r="ID17" s="71"/>
      <c r="IE17" s="71"/>
      <c r="IF17" s="71"/>
      <c r="IG17" s="71"/>
      <c r="IH17" s="71"/>
      <c r="II17" s="71"/>
      <c r="IJ17" s="71"/>
      <c r="IK17" s="71"/>
      <c r="IL17" s="71"/>
      <c r="IM17" s="71"/>
      <c r="IN17" s="71"/>
      <c r="IO17" s="71"/>
      <c r="IP17" s="71"/>
      <c r="IQ17" s="71"/>
      <c r="IR17" s="71"/>
      <c r="IS17" s="71"/>
      <c r="IT17" s="71"/>
    </row>
    <row r="18" spans="1:254" ht="20.25" customHeight="1" x14ac:dyDescent="0.2">
      <c r="A18" s="72">
        <v>201500209</v>
      </c>
      <c r="B18" s="72"/>
      <c r="C18" s="72" t="s">
        <v>141</v>
      </c>
      <c r="D18" s="72"/>
      <c r="E18" s="72" t="s">
        <v>142</v>
      </c>
      <c r="F18" s="96" t="s">
        <v>148</v>
      </c>
      <c r="G18" s="72">
        <v>37400</v>
      </c>
      <c r="H18" s="72" t="s">
        <v>143</v>
      </c>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1"/>
      <c r="IB18" s="71"/>
      <c r="IC18" s="71"/>
      <c r="ID18" s="71"/>
      <c r="IE18" s="71"/>
      <c r="IF18" s="71"/>
      <c r="IG18" s="71"/>
      <c r="IH18" s="71"/>
      <c r="II18" s="71"/>
      <c r="IJ18" s="71"/>
      <c r="IK18" s="71"/>
      <c r="IL18" s="71"/>
      <c r="IM18" s="71"/>
      <c r="IN18" s="71"/>
      <c r="IO18" s="71"/>
      <c r="IP18" s="71"/>
      <c r="IQ18" s="71"/>
      <c r="IR18" s="71"/>
      <c r="IS18" s="71"/>
      <c r="IT18" s="71"/>
    </row>
    <row r="19" spans="1:254" ht="20.25" customHeight="1" x14ac:dyDescent="0.2">
      <c r="A19" s="72">
        <v>201500498</v>
      </c>
      <c r="B19" s="72"/>
      <c r="C19" s="72" t="s">
        <v>144</v>
      </c>
      <c r="D19" s="72"/>
      <c r="E19" s="72" t="s">
        <v>145</v>
      </c>
      <c r="F19" s="96" t="s">
        <v>148</v>
      </c>
      <c r="G19" s="72">
        <v>37270</v>
      </c>
      <c r="H19" s="72" t="s">
        <v>146</v>
      </c>
    </row>
    <row r="20" spans="1:254" ht="32.25" customHeight="1" x14ac:dyDescent="0.2">
      <c r="A20" s="72">
        <v>201700229</v>
      </c>
      <c r="B20" s="72"/>
      <c r="C20" s="72" t="s">
        <v>155</v>
      </c>
      <c r="D20" s="72"/>
      <c r="E20" s="72" t="s">
        <v>156</v>
      </c>
      <c r="F20" s="96" t="s">
        <v>157</v>
      </c>
      <c r="G20" s="72">
        <v>37200</v>
      </c>
      <c r="H20" s="72" t="s">
        <v>108</v>
      </c>
    </row>
    <row r="21" spans="1:254" ht="20.25" customHeight="1" x14ac:dyDescent="0.2">
      <c r="A21" s="72"/>
      <c r="B21" s="72"/>
      <c r="C21" s="72"/>
      <c r="D21" s="72"/>
      <c r="E21" s="72"/>
      <c r="F21" s="96"/>
      <c r="G21" s="72"/>
      <c r="H21" s="72"/>
    </row>
  </sheetData>
  <sheetProtection password="CD69" sheet="1" objects="1" scenarios="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Compte de résultat 2017</vt:lpstr>
      <vt:lpstr>BASE GESTIONNAIRES ACF</vt:lpstr>
      <vt:lpstr>'BASE GESTIONNAIRES ACF'!AFC_GEST_EQUIP</vt:lpstr>
      <vt:lpstr>'BASE GESTIONNAIRES ACF'!Impression_des_titres</vt:lpstr>
      <vt:lpstr>'Compte de résultat 2017'!Impression_des_titres</vt:lpstr>
      <vt:lpstr>NUMDOSSIER</vt:lpstr>
      <vt:lpstr>TABLEIDENTIF</vt:lpstr>
      <vt:lpstr>'BASE GESTIONNAIRES ACF'!Zone_d_impression</vt:lpstr>
      <vt:lpstr>'Compte de résultat 2017'!Zone_d_impression</vt:lpstr>
    </vt:vector>
  </TitlesOfParts>
  <Company>CAF DE POITIERS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2015-12-15T14:39:32Z</cp:lastPrinted>
  <dcterms:created xsi:type="dcterms:W3CDTF">2009-10-28T10:02:34Z</dcterms:created>
  <dcterms:modified xsi:type="dcterms:W3CDTF">2018-01-04T14:08:08Z</dcterms:modified>
</cp:coreProperties>
</file>