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6735" yWindow="-165" windowWidth="19320" windowHeight="12000"/>
  </bookViews>
  <sheets>
    <sheet name="Budget Prév. 2018" sheetId="7" r:id="rId1"/>
    <sheet name="BASE GESTIONNAIRES RAM" sheetId="13" state="hidden" r:id="rId2"/>
  </sheets>
  <definedNames>
    <definedName name="_xlnm._FilterDatabase" localSheetId="1" hidden="1">'BASE GESTIONNAIRES RAM'!$A$1:$H$23</definedName>
    <definedName name="AFC_GEST_EQUIP" localSheetId="1">'BASE GESTIONNAIRES RAM'!$A$1:$H$39</definedName>
    <definedName name="_xlnm.Print_Titles" localSheetId="1">'BASE GESTIONNAIRES RAM'!$1:$1</definedName>
    <definedName name="NUMDOSSIER">'BASE GESTIONNAIRES RAM'!$A$2:$A$34</definedName>
    <definedName name="TABLEIDENTIF">'BASE GESTIONNAIRES RAM'!$A$2:$H$39</definedName>
    <definedName name="_xlnm.Print_Area" localSheetId="1">'BASE GESTIONNAIRES RAM'!$A$1:$H$39</definedName>
  </definedNames>
  <calcPr calcId="145621"/>
</workbook>
</file>

<file path=xl/calcChain.xml><?xml version="1.0" encoding="utf-8"?>
<calcChain xmlns="http://schemas.openxmlformats.org/spreadsheetml/2006/main">
  <c r="H12" i="7" l="1"/>
  <c r="H14" i="7"/>
  <c r="H13" i="7" l="1"/>
  <c r="H15" i="7"/>
  <c r="H16" i="7"/>
  <c r="C35" i="7"/>
  <c r="C38" i="7"/>
  <c r="I45" i="7"/>
  <c r="I50" i="7"/>
  <c r="I51" i="7" s="1"/>
  <c r="C39" i="7" l="1"/>
  <c r="C40" i="7" s="1"/>
  <c r="I52" i="7"/>
  <c r="I53" i="7"/>
</calcChain>
</file>

<file path=xl/comments1.xml><?xml version="1.0" encoding="utf-8"?>
<comments xmlns="http://schemas.openxmlformats.org/spreadsheetml/2006/main">
  <authors>
    <author>c0762371</author>
    <author>C0762371</author>
  </authors>
  <commentList>
    <comment ref="B26" authorId="0">
      <text>
        <r>
          <rPr>
            <sz val="10"/>
            <color indexed="10"/>
            <rFont val="Arial"/>
            <family val="2"/>
          </rPr>
          <t xml:space="preserve">Alimentation-Boisson
Fournitures d'ateliers et activités
Produits Pharmaceutiques
Combustibles-Carburants
Eau-Gaz-Electricité
Produits d'entretien
Petit équipement - Petit outillage
Fournitures administratives
Autres fournitures
</t>
        </r>
      </text>
    </comment>
    <comment ref="B27" authorId="0">
      <text>
        <r>
          <rPr>
            <sz val="10"/>
            <color indexed="10"/>
            <rFont val="Arial"/>
            <family val="2"/>
          </rPr>
          <t>Loyers et Charges
Entretien et réparations
Primes d’assurance
Services extérieurs divers
Prestations extérieures pour activités</t>
        </r>
      </text>
    </comment>
    <comment ref="B28" authorId="0">
      <text>
        <r>
          <rPr>
            <sz val="10"/>
            <color indexed="10"/>
            <rFont val="Arial"/>
            <family val="2"/>
          </rPr>
          <t>Personnels extérieurs
Rémunération d’intermédiaires et honoraires 
Publicité – publications, relations publiques
Transports d’activités
Déplacement, mission ou réception du personnel
Déplacement, mission ou réception des bénévoles
Frais de formation personnels et bénévoles
Cotisation fédération 
Frais Postaux et Télécommunications
Charges Extérieures diverses</t>
        </r>
      </text>
    </comment>
    <comment ref="B31" authorId="0">
      <text>
        <r>
          <rPr>
            <sz val="10"/>
            <color indexed="10"/>
            <rFont val="Arial"/>
            <family val="2"/>
          </rPr>
          <t xml:space="preserve">Agios
Intérêts d’emprunts
</t>
        </r>
      </text>
    </comment>
    <comment ref="H34" authorId="1">
      <text>
        <r>
          <rPr>
            <sz val="10"/>
            <color indexed="10"/>
            <rFont val="Arial"/>
            <family val="2"/>
          </rPr>
          <t>Indiquer le nom de la commune</t>
        </r>
      </text>
    </comment>
    <comment ref="H35" authorId="1">
      <text>
        <r>
          <rPr>
            <sz val="10"/>
            <color indexed="10"/>
            <rFont val="Arial"/>
            <family val="2"/>
          </rPr>
          <t>Indiquer le nom de la commune</t>
        </r>
      </text>
    </comment>
    <comment ref="H36" authorId="1">
      <text>
        <r>
          <rPr>
            <sz val="10"/>
            <color indexed="10"/>
            <rFont val="Arial"/>
            <family val="2"/>
          </rPr>
          <t>Indiquer le nom de la commune</t>
        </r>
      </text>
    </comment>
    <comment ref="B37" authorId="0">
      <text>
        <r>
          <rPr>
            <sz val="10"/>
            <color indexed="10"/>
            <rFont val="Arial"/>
            <family val="2"/>
          </rPr>
          <t>Attestation charges supplétives</t>
        </r>
      </text>
    </comment>
    <comment ref="H37" authorId="1">
      <text>
        <r>
          <rPr>
            <sz val="10"/>
            <color indexed="10"/>
            <rFont val="Arial"/>
            <family val="2"/>
          </rPr>
          <t>Indiquer le nom de la commune</t>
        </r>
      </text>
    </comment>
    <comment ref="H39" authorId="0">
      <text>
        <r>
          <rPr>
            <sz val="10"/>
            <color indexed="10"/>
            <rFont val="Arial"/>
            <family val="2"/>
          </rPr>
          <t>Ne concerne pas la PS compte 70623</t>
        </r>
      </text>
    </comment>
  </commentList>
</comments>
</file>

<file path=xl/sharedStrings.xml><?xml version="1.0" encoding="utf-8"?>
<sst xmlns="http://schemas.openxmlformats.org/spreadsheetml/2006/main" count="264" uniqueCount="201">
  <si>
    <t>ACHATS</t>
  </si>
  <si>
    <t>PRODUITS DE FONCTIONNEMENT</t>
  </si>
  <si>
    <t>SERVICES EXTERIEURS</t>
  </si>
  <si>
    <t>AUTRES SERVICES EXTERIEURS</t>
  </si>
  <si>
    <t>CHARGES FINANCIERES</t>
  </si>
  <si>
    <t>CHARGES EXCEPTIONNELLES</t>
  </si>
  <si>
    <t>TOTAL DES CHARGES</t>
  </si>
  <si>
    <t>TOTAL DES PRODUITS</t>
  </si>
  <si>
    <t>Ville :</t>
  </si>
  <si>
    <t>Numéro compte</t>
  </si>
  <si>
    <t>CHARGES DE FONCTIONNEMENT</t>
  </si>
  <si>
    <t>Subvention d’exploitation Etat</t>
  </si>
  <si>
    <t xml:space="preserve">Subvention d’exploitation Conseil Général </t>
  </si>
  <si>
    <t>Prestations de Service Conseil Général</t>
  </si>
  <si>
    <t>Dotation aux amortissements</t>
  </si>
  <si>
    <t>Dotation aux provisions (retraite, licenciement, litiges et autres)</t>
  </si>
  <si>
    <t>TOTAL DOTATIONS AUX AMORTISSEMENTS ET PROVISIONS</t>
  </si>
  <si>
    <t xml:space="preserve">TOTAL POUR BALANCE </t>
  </si>
  <si>
    <t>Autres Subventions dont Fonds Européens</t>
  </si>
  <si>
    <t xml:space="preserve">Cotisations des adhérents </t>
  </si>
  <si>
    <t>Autres revenus</t>
  </si>
  <si>
    <t>TOTAL AUTRES PRODUITS DE  GESTION COURANTE</t>
  </si>
  <si>
    <t>REPRISE S/PROVISION P/RISQUES &amp; CHARGES</t>
  </si>
  <si>
    <t>DEFICIT DE L’EXERCICE</t>
  </si>
  <si>
    <t>Prestations de Service CAF</t>
  </si>
  <si>
    <t xml:space="preserve">Prestations de Service MSA </t>
  </si>
  <si>
    <t>N° sias</t>
  </si>
  <si>
    <t>Equipement :</t>
  </si>
  <si>
    <t>Gestionnaire :</t>
  </si>
  <si>
    <t>EXCEDENT DE L’EXERCICE</t>
  </si>
  <si>
    <r>
      <t xml:space="preserve">CONTRE PARTIE DES CHARGES SUPPLETIVES
</t>
    </r>
    <r>
      <rPr>
        <i/>
        <sz val="10"/>
        <color indexed="10"/>
        <rFont val="Arial"/>
        <family val="2"/>
      </rPr>
      <t>(pour les associations)</t>
    </r>
  </si>
  <si>
    <r>
      <t>CHARGES INDIRECTES</t>
    </r>
    <r>
      <rPr>
        <b/>
        <i/>
        <sz val="10"/>
        <color indexed="10"/>
        <rFont val="Arial"/>
        <family val="2"/>
      </rPr>
      <t xml:space="preserve"> 
</t>
    </r>
    <r>
      <rPr>
        <i/>
        <sz val="10"/>
        <color indexed="10"/>
        <rFont val="Arial"/>
        <family val="2"/>
      </rPr>
      <t xml:space="preserve">(pour les collectivités locales) </t>
    </r>
  </si>
  <si>
    <r>
      <t>CHARGES SUPPLETIVES</t>
    </r>
    <r>
      <rPr>
        <b/>
        <i/>
        <sz val="10"/>
        <color indexed="10"/>
        <rFont val="Arial"/>
        <family val="2"/>
      </rPr>
      <t xml:space="preserve"> 
</t>
    </r>
    <r>
      <rPr>
        <i/>
        <sz val="10"/>
        <color indexed="10"/>
        <rFont val="Arial"/>
        <family val="2"/>
      </rPr>
      <t>(pour les associations)</t>
    </r>
  </si>
  <si>
    <t>Subvention de fonctionnement CAF Touraine</t>
  </si>
  <si>
    <t xml:space="preserve"> IMPOTS TAXES ET VERSEMENTS ASSIMILES</t>
  </si>
  <si>
    <t xml:space="preserve"> CHARGES DE PERSONNEL</t>
  </si>
  <si>
    <t>PRODUITS FINANCIERS</t>
  </si>
  <si>
    <t xml:space="preserve"> PRODUITS EXCEPTIONNELS</t>
  </si>
  <si>
    <t>TRANSFERT DE CHARGES</t>
  </si>
  <si>
    <t>Subvention d’exploitation Commune de :</t>
  </si>
  <si>
    <t>Subvention d’exploitation Communauté de Communes de :</t>
  </si>
  <si>
    <t>Prestations de Service Conseil Régional</t>
  </si>
  <si>
    <t>A</t>
  </si>
  <si>
    <t>Le</t>
  </si>
  <si>
    <t>NUMERO DOSSIER</t>
  </si>
  <si>
    <t>NUMERO GESTIONNAIRE</t>
  </si>
  <si>
    <t>RAISON SOCIALE GESTIONNAIRE</t>
  </si>
  <si>
    <t>NUMERO EQUIPEMENT</t>
  </si>
  <si>
    <t>NOM EQUIPEMENT</t>
  </si>
  <si>
    <t>ACTIVITE EQUIPEMENT</t>
  </si>
  <si>
    <t>CODE POSTAL ETABLISSEMENT OU EQUIPEMENT</t>
  </si>
  <si>
    <t>NOM COMMUNE ETABLISSEMENT OU EQUIPEMENT</t>
  </si>
  <si>
    <t>CHAMBRAY LES TOURS</t>
  </si>
  <si>
    <t>VILLE AUX DAMES</t>
  </si>
  <si>
    <t>TOURS</t>
  </si>
  <si>
    <t>BALLAN MIRE</t>
  </si>
  <si>
    <t>SAINT CYR SUR LOIRE</t>
  </si>
  <si>
    <t>NOTRE DAME D'OE</t>
  </si>
  <si>
    <t>SAINT PIERRE DES CORPS</t>
  </si>
  <si>
    <t>SAINT AVERTIN</t>
  </si>
  <si>
    <t>BOURGUEIL</t>
  </si>
  <si>
    <t>FONDETTES</t>
  </si>
  <si>
    <t>JOUE LES TOURS</t>
  </si>
  <si>
    <t>SAINTE MAURE DE TOURAINE</t>
  </si>
  <si>
    <t>AMBOISE</t>
  </si>
  <si>
    <t>AVOINE</t>
  </si>
  <si>
    <t>MONTLOUIS SUR LOIRE</t>
  </si>
  <si>
    <t>LOCHES</t>
  </si>
  <si>
    <t>BLERE</t>
  </si>
  <si>
    <t>PARCAY MESLAY</t>
  </si>
  <si>
    <t>LANGEAIS</t>
  </si>
  <si>
    <t>AMBILLOU</t>
  </si>
  <si>
    <t>CHATEAU RENAULT</t>
  </si>
  <si>
    <t>Activité :</t>
  </si>
  <si>
    <t>Participations familiales - Autres activités</t>
  </si>
  <si>
    <t>Participations familiales - Activités principales</t>
  </si>
  <si>
    <t>R.A.M. Intercommunal Fondettes</t>
  </si>
  <si>
    <t>R.A.M. du Centre Est</t>
  </si>
  <si>
    <t>R.A.M. Caramel</t>
  </si>
  <si>
    <t>R.A.M. St Pierre des Corps</t>
  </si>
  <si>
    <t>R.A.M. Sud Ouest</t>
  </si>
  <si>
    <t>R.A.M du Pays De Bourgueil</t>
  </si>
  <si>
    <t>R.A.M. Val Amboise Nord</t>
  </si>
  <si>
    <t>R.A.M.de St Cyr sur Loire</t>
  </si>
  <si>
    <t>R.A.M. St Avertin</t>
  </si>
  <si>
    <t>R.A.M. Nord</t>
  </si>
  <si>
    <t>R.A.M. Amboise Sud</t>
  </si>
  <si>
    <t>R.A.M de Chambray les Tours</t>
  </si>
  <si>
    <t>R.A.M. 1 Maison de l'Enfance</t>
  </si>
  <si>
    <t>R.A.M. 2 Maison de l'Enfance</t>
  </si>
  <si>
    <t>R.A.M. Centre Socio Culturel</t>
  </si>
  <si>
    <t>R.A.M.de la Castelvalerie</t>
  </si>
  <si>
    <t>R.A.M. Gatines Choisilles</t>
  </si>
  <si>
    <t>R.A.M. du Vouvrillon</t>
  </si>
  <si>
    <t>R.A.M. Centre Ouest</t>
  </si>
  <si>
    <t>R.A.M de Montrésor</t>
  </si>
  <si>
    <t>R.A.M. Touraine du Sud</t>
  </si>
  <si>
    <t>R.A.M. de Ballan Miré</t>
  </si>
  <si>
    <t>R.A.M. du Grand Ligueillois</t>
  </si>
  <si>
    <t>Relais assistants maternels</t>
  </si>
  <si>
    <t>SAINT ANTOINE DU ROCHER</t>
  </si>
  <si>
    <t>MONTRESOR</t>
  </si>
  <si>
    <t>LIGUEIL</t>
  </si>
  <si>
    <t>Code postal :</t>
  </si>
  <si>
    <r>
      <t xml:space="preserve">Signature, qualité du signataire et cachet </t>
    </r>
    <r>
      <rPr>
        <b/>
        <sz val="11"/>
        <color indexed="10"/>
        <rFont val="Arial"/>
        <family val="2"/>
      </rPr>
      <t>OBLIGATOIRES</t>
    </r>
    <r>
      <rPr>
        <b/>
        <sz val="11"/>
        <color indexed="62"/>
        <rFont val="Arial"/>
        <family val="2"/>
      </rPr>
      <t> </t>
    </r>
    <r>
      <rPr>
        <b/>
        <sz val="11"/>
        <color indexed="10"/>
        <rFont val="Arial"/>
        <family val="2"/>
      </rPr>
      <t>: 
(uniquement si retour en papier)</t>
    </r>
  </si>
  <si>
    <r>
      <t>Courriel</t>
    </r>
    <r>
      <rPr>
        <i/>
        <sz val="11"/>
        <color indexed="62"/>
        <rFont val="Arial"/>
        <family val="2"/>
      </rPr>
      <t xml:space="preserve"> :</t>
    </r>
  </si>
  <si>
    <t xml:space="preserve"> gestion.actionsociale@caftours.cnafmail.fr</t>
  </si>
  <si>
    <t>Corbeille S@fir :</t>
  </si>
  <si>
    <t>Prèv PSO</t>
  </si>
  <si>
    <t>R.A.M. de Veretz Les Chérubins</t>
  </si>
  <si>
    <t>RICHELIEU</t>
  </si>
  <si>
    <t xml:space="preserve">Nombre prévisionnel d'ETP poste Animateur : </t>
  </si>
  <si>
    <t>37230</t>
  </si>
  <si>
    <t>MAIRIE DE FONDETTES</t>
  </si>
  <si>
    <t>37000</t>
  </si>
  <si>
    <t>MAIRIE DE TOURS</t>
  </si>
  <si>
    <t>37700</t>
  </si>
  <si>
    <t>ASSOC CAMILLE CLAUDEL LA VILLE AUX DAMES</t>
  </si>
  <si>
    <t>MAIRIE DE ST PIERRE DES CORPS</t>
  </si>
  <si>
    <t>200200193</t>
  </si>
  <si>
    <t>37200</t>
  </si>
  <si>
    <t>200300389</t>
  </si>
  <si>
    <t>37140</t>
  </si>
  <si>
    <t>GRAMLIPETTES</t>
  </si>
  <si>
    <t>200300444</t>
  </si>
  <si>
    <t>37400</t>
  </si>
  <si>
    <t>COMMUNAUTE DE CNES DU VAL D AMBOISE</t>
  </si>
  <si>
    <t>200300530</t>
  </si>
  <si>
    <t>37540</t>
  </si>
  <si>
    <t>MAIRIE DE ST CYR SUR LOIRE</t>
  </si>
  <si>
    <t>200500206</t>
  </si>
  <si>
    <t>37550</t>
  </si>
  <si>
    <t>MAIRIE DE ST AVERTIN</t>
  </si>
  <si>
    <t>200500262</t>
  </si>
  <si>
    <t>37100</t>
  </si>
  <si>
    <t>200600002</t>
  </si>
  <si>
    <t>37390</t>
  </si>
  <si>
    <t>MAIRIE DE NOTRE DAME D'OE</t>
  </si>
  <si>
    <t>200600043</t>
  </si>
  <si>
    <t>R.A.M. 1 Loches Developpement</t>
  </si>
  <si>
    <t>200600058</t>
  </si>
  <si>
    <t>37170</t>
  </si>
  <si>
    <t>MAIRIE DE CHAMBRAY LES TOURS</t>
  </si>
  <si>
    <t>R.A.M. de Montlouis</t>
  </si>
  <si>
    <t>200700054</t>
  </si>
  <si>
    <t>37150</t>
  </si>
  <si>
    <t>ASSOC CENTRE SOCIO CULTUREL DE BLERE</t>
  </si>
  <si>
    <t>200800089</t>
  </si>
  <si>
    <t>R.A.M. CC Castelrenaudais</t>
  </si>
  <si>
    <t>37110</t>
  </si>
  <si>
    <t>COMMUNAUTE DE CNES DU CASTELRENAUDAIS</t>
  </si>
  <si>
    <t>200800128</t>
  </si>
  <si>
    <t>37340</t>
  </si>
  <si>
    <t>ACHIL ACEPP</t>
  </si>
  <si>
    <t>200800129</t>
  </si>
  <si>
    <t>37360</t>
  </si>
  <si>
    <t>201000297</t>
  </si>
  <si>
    <t>NEUVY LE ROI</t>
  </si>
  <si>
    <t>201100284</t>
  </si>
  <si>
    <t>37460</t>
  </si>
  <si>
    <t>ADMR MONTRESOR</t>
  </si>
  <si>
    <t>PREUILLY SUR CLAISE</t>
  </si>
  <si>
    <t>201100376</t>
  </si>
  <si>
    <t>37510</t>
  </si>
  <si>
    <t>MAIRIE DE BALLAN MIRE</t>
  </si>
  <si>
    <t>201300154</t>
  </si>
  <si>
    <t>R.A.M. du Pays de Richelieu</t>
  </si>
  <si>
    <t>37120</t>
  </si>
  <si>
    <t>ASSOC HAGARI HALTE GARDERIE CARAMEL</t>
  </si>
  <si>
    <t>R.A.M. 2 Loches Developpement</t>
  </si>
  <si>
    <t>201400182</t>
  </si>
  <si>
    <t>R.A.M. Chinon Vienne &amp; Loire</t>
  </si>
  <si>
    <t>37420</t>
  </si>
  <si>
    <t>CC CHINON VIENNE ET LOIRE</t>
  </si>
  <si>
    <t>L ILE BOUCHARD</t>
  </si>
  <si>
    <t>201400589</t>
  </si>
  <si>
    <t>37300</t>
  </si>
  <si>
    <t>CENTRE COMMUNAL D ACTION SOCIALE</t>
  </si>
  <si>
    <t>201400590</t>
  </si>
  <si>
    <t>R.A.M. de La Riche</t>
  </si>
  <si>
    <t>37520</t>
  </si>
  <si>
    <t>LA RICHE</t>
  </si>
  <si>
    <t>MAIRIE DE LA RICHE</t>
  </si>
  <si>
    <t xml:space="preserve"> Cliquer sur cette zone et selectionner votre n° de dossier Sias</t>
  </si>
  <si>
    <t>SORIGNY</t>
  </si>
  <si>
    <t>R.A.M. Itinérant Agglo Nord Est</t>
  </si>
  <si>
    <t>R.A.M. Touraine Vallée l'Indre</t>
  </si>
  <si>
    <t>CC TOURAINE VALLEE DE L'INDRE</t>
  </si>
  <si>
    <t>CC LOCHES SUD TOURAINE</t>
  </si>
  <si>
    <t>CC TOURAINE EST VALLEES</t>
  </si>
  <si>
    <t>R.A.M. de Langeais</t>
  </si>
  <si>
    <t>CC TOURAINE OUEST VAL DE LOIRE</t>
  </si>
  <si>
    <t>R.A.M. Ste Maure de Touraine</t>
  </si>
  <si>
    <t>CC TOURAINE VAL DE VIENNE</t>
  </si>
  <si>
    <t>R.A.M du Bouchardais</t>
  </si>
  <si>
    <t>R.A.M. Cté de Cnes GCPR</t>
  </si>
  <si>
    <t>CC DE GATINE ET CHOISILLES - PAYS DE RACAN</t>
  </si>
  <si>
    <r>
      <t>Imprimé à compléter uniquement par les structures</t>
    </r>
    <r>
      <rPr>
        <b/>
        <sz val="10"/>
        <color indexed="10"/>
        <rFont val="Arial"/>
        <family val="2"/>
      </rPr>
      <t xml:space="preserve"> :</t>
    </r>
    <r>
      <rPr>
        <b/>
        <u/>
        <sz val="10"/>
        <color indexed="10"/>
        <rFont val="Arial"/>
        <family val="2"/>
      </rPr>
      <t xml:space="preserve">
</t>
    </r>
    <r>
      <rPr>
        <b/>
        <sz val="10"/>
        <color indexed="10"/>
        <rFont val="Arial"/>
        <family val="2"/>
      </rPr>
      <t xml:space="preserve">
- qui n'auraient pas fonctionné en année pleine sur 2017 ou qui ne fonctionneront pas en année pleine sur 2018, 
- dont le prix de revient 2016 est inférieur au prix de revient plafond  fixé par la CNAF.</t>
    </r>
    <r>
      <rPr>
        <b/>
        <u/>
        <sz val="10"/>
        <color indexed="10"/>
        <rFont val="Arial"/>
        <family val="2"/>
      </rPr>
      <t xml:space="preserve">
</t>
    </r>
  </si>
  <si>
    <t>Prévisions 2018</t>
  </si>
  <si>
    <t>Budget Prévisionnel 2018</t>
  </si>
  <si>
    <r>
      <rPr>
        <b/>
        <i/>
        <sz val="15"/>
        <color indexed="10"/>
        <rFont val="Arial"/>
        <family val="2"/>
      </rPr>
      <t xml:space="preserve">&gt; </t>
    </r>
    <r>
      <rPr>
        <b/>
        <i/>
        <u/>
        <sz val="15"/>
        <color indexed="10"/>
        <rFont val="Arial"/>
        <family val="2"/>
      </rPr>
      <t>Retour des documents au 31 janvier 2018</t>
    </r>
  </si>
</sst>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4" formatCode="_-* #,##0.00\ &quot;€&quot;_-;\-* #,##0.00\ &quot;€&quot;_-;_-* &quot;-&quot;??\ &quot;€&quot;_-;_-@_-"/>
    <numFmt numFmtId="164" formatCode="#,##0.00\ &quot;€&quot;"/>
    <numFmt numFmtId="165" formatCode="00000"/>
    <numFmt numFmtId="166" formatCode="dd/mm/yy"/>
    <numFmt numFmtId="167" formatCode="#,##0.00\ [$€-40C]"/>
    <numFmt numFmtId="168" formatCode="[$-409]dd/mm/yyyy"/>
  </numFmts>
  <fonts count="34" x14ac:knownFonts="1">
    <font>
      <sz val="10"/>
      <name val="Arial"/>
    </font>
    <font>
      <sz val="10"/>
      <name val="Arial"/>
    </font>
    <font>
      <b/>
      <sz val="10"/>
      <name val="Arial"/>
      <family val="2"/>
    </font>
    <font>
      <sz val="10"/>
      <color indexed="62"/>
      <name val="Arial"/>
      <family val="2"/>
    </font>
    <font>
      <sz val="10"/>
      <color indexed="62"/>
      <name val="Arial"/>
    </font>
    <font>
      <b/>
      <sz val="11"/>
      <color indexed="62"/>
      <name val="Arial"/>
      <family val="2"/>
    </font>
    <font>
      <sz val="11"/>
      <color indexed="62"/>
      <name val="Arial"/>
      <family val="2"/>
    </font>
    <font>
      <b/>
      <sz val="10"/>
      <color indexed="62"/>
      <name val="Arial"/>
      <family val="2"/>
    </font>
    <font>
      <b/>
      <sz val="16"/>
      <color indexed="21"/>
      <name val="Arial"/>
      <family val="2"/>
    </font>
    <font>
      <sz val="16"/>
      <color indexed="21"/>
      <name val="Arial"/>
      <family val="2"/>
    </font>
    <font>
      <b/>
      <sz val="10"/>
      <color indexed="21"/>
      <name val="Arial"/>
      <family val="2"/>
    </font>
    <font>
      <sz val="10"/>
      <color indexed="21"/>
      <name val="Arial"/>
      <family val="2"/>
    </font>
    <font>
      <b/>
      <i/>
      <sz val="10"/>
      <color indexed="10"/>
      <name val="Arial"/>
      <family val="2"/>
    </font>
    <font>
      <i/>
      <sz val="10"/>
      <color indexed="10"/>
      <name val="Arial"/>
      <family val="2"/>
    </font>
    <font>
      <b/>
      <u/>
      <sz val="10"/>
      <color indexed="10"/>
      <name val="Arial"/>
      <family val="2"/>
    </font>
    <font>
      <b/>
      <sz val="11"/>
      <color indexed="10"/>
      <name val="Arial"/>
      <family val="2"/>
    </font>
    <font>
      <sz val="10"/>
      <color indexed="10"/>
      <name val="Arial"/>
      <family val="2"/>
    </font>
    <font>
      <sz val="11"/>
      <name val="Arial"/>
      <family val="2"/>
    </font>
    <font>
      <u/>
      <sz val="10"/>
      <color indexed="12"/>
      <name val="MS Sans Serif"/>
    </font>
    <font>
      <sz val="10"/>
      <name val="MS Sans Serif"/>
    </font>
    <font>
      <b/>
      <sz val="10"/>
      <color indexed="12"/>
      <name val="MS Sans Serif"/>
      <family val="2"/>
    </font>
    <font>
      <i/>
      <u/>
      <sz val="11"/>
      <color indexed="62"/>
      <name val="Arial"/>
      <family val="2"/>
    </font>
    <font>
      <i/>
      <sz val="11"/>
      <color indexed="62"/>
      <name val="Arial"/>
      <family val="2"/>
    </font>
    <font>
      <sz val="12"/>
      <color indexed="62"/>
      <name val="Arial"/>
      <family val="2"/>
    </font>
    <font>
      <b/>
      <sz val="12"/>
      <color indexed="62"/>
      <name val="Arial"/>
      <family val="2"/>
    </font>
    <font>
      <sz val="10"/>
      <name val="Arial"/>
      <family val="2"/>
    </font>
    <font>
      <sz val="11"/>
      <color theme="3"/>
      <name val="Arial"/>
      <family val="2"/>
    </font>
    <font>
      <sz val="11"/>
      <color rgb="FFFF0000"/>
      <name val="Arial"/>
      <family val="2"/>
    </font>
    <font>
      <sz val="14"/>
      <color rgb="FFFF0000"/>
      <name val="Arial"/>
      <family val="2"/>
    </font>
    <font>
      <b/>
      <i/>
      <u/>
      <sz val="15"/>
      <color indexed="10"/>
      <name val="Arial"/>
      <family val="2"/>
    </font>
    <font>
      <b/>
      <i/>
      <sz val="15"/>
      <color indexed="10"/>
      <name val="Arial"/>
      <family val="2"/>
    </font>
    <font>
      <b/>
      <i/>
      <u/>
      <sz val="15"/>
      <color rgb="FFFF0000"/>
      <name val="Arial"/>
      <family val="2"/>
    </font>
    <font>
      <b/>
      <sz val="10"/>
      <color indexed="10"/>
      <name val="Arial"/>
      <family val="2"/>
    </font>
    <font>
      <sz val="11"/>
      <name val="Calibri"/>
      <family val="2"/>
      <scheme val="minor"/>
    </font>
  </fonts>
  <fills count="6">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6" tint="0.79998168889431442"/>
        <bgColor indexed="64"/>
      </patternFill>
    </fill>
    <fill>
      <patternFill patternType="solid">
        <fgColor rgb="FFFFFF00"/>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double">
        <color indexed="64"/>
      </left>
      <right style="thin">
        <color indexed="64"/>
      </right>
      <top/>
      <bottom/>
      <diagonal/>
    </border>
    <border>
      <left/>
      <right style="thin">
        <color indexed="64"/>
      </right>
      <top/>
      <bottom/>
      <diagonal/>
    </border>
    <border>
      <left style="thin">
        <color indexed="21"/>
      </left>
      <right style="thin">
        <color indexed="21"/>
      </right>
      <top style="thin">
        <color indexed="21"/>
      </top>
      <bottom style="thin">
        <color indexed="21"/>
      </bottom>
      <diagonal/>
    </border>
    <border>
      <left style="thin">
        <color indexed="21"/>
      </left>
      <right style="thin">
        <color indexed="21"/>
      </right>
      <top style="thin">
        <color indexed="21"/>
      </top>
      <bottom/>
      <diagonal/>
    </border>
    <border>
      <left style="thin">
        <color indexed="21"/>
      </left>
      <right style="thin">
        <color indexed="21"/>
      </right>
      <top/>
      <bottom style="thin">
        <color indexed="21"/>
      </bottom>
      <diagonal/>
    </border>
    <border>
      <left style="thin">
        <color indexed="21"/>
      </left>
      <right style="thin">
        <color indexed="21"/>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21"/>
      </left>
      <right/>
      <top style="thin">
        <color indexed="21"/>
      </top>
      <bottom style="thin">
        <color indexed="21"/>
      </bottom>
      <diagonal/>
    </border>
    <border>
      <left/>
      <right/>
      <top style="thin">
        <color indexed="21"/>
      </top>
      <bottom style="thin">
        <color indexed="21"/>
      </bottom>
      <diagonal/>
    </border>
    <border>
      <left/>
      <right style="thin">
        <color indexed="21"/>
      </right>
      <top style="thin">
        <color indexed="21"/>
      </top>
      <bottom style="thin">
        <color indexed="21"/>
      </bottom>
      <diagonal/>
    </border>
    <border>
      <left/>
      <right style="thin">
        <color indexed="21"/>
      </right>
      <top/>
      <bottom/>
      <diagonal/>
    </border>
    <border>
      <left style="thin">
        <color indexed="64"/>
      </left>
      <right/>
      <top style="thin">
        <color indexed="64"/>
      </top>
      <bottom style="thin">
        <color indexed="64"/>
      </bottom>
      <diagonal/>
    </border>
  </borders>
  <cellStyleXfs count="5">
    <xf numFmtId="0" fontId="0" fillId="0" borderId="0"/>
    <xf numFmtId="44" fontId="1" fillId="0" borderId="0" applyFont="0" applyFill="0" applyBorder="0" applyAlignment="0" applyProtection="0"/>
    <xf numFmtId="0" fontId="18" fillId="0" borderId="0" applyNumberFormat="0" applyFill="0" applyBorder="0" applyAlignment="0" applyProtection="0"/>
    <xf numFmtId="44" fontId="1" fillId="0" borderId="0" applyFont="0" applyFill="0" applyBorder="0" applyAlignment="0" applyProtection="0"/>
    <xf numFmtId="0" fontId="19" fillId="0" borderId="0"/>
  </cellStyleXfs>
  <cellXfs count="103">
    <xf numFmtId="0" fontId="0" fillId="0" borderId="0" xfId="0"/>
    <xf numFmtId="0" fontId="5" fillId="2" borderId="0" xfId="0" applyFont="1" applyFill="1" applyAlignment="1" applyProtection="1">
      <alignment horizontal="right" vertical="center" wrapText="1"/>
    </xf>
    <xf numFmtId="0" fontId="20" fillId="3" borderId="1" xfId="4" quotePrefix="1" applyNumberFormat="1" applyFont="1" applyFill="1" applyBorder="1" applyAlignment="1">
      <alignment horizontal="center" vertical="center" wrapText="1"/>
    </xf>
    <xf numFmtId="0" fontId="20" fillId="3" borderId="2" xfId="4" quotePrefix="1" applyNumberFormat="1" applyFont="1" applyFill="1" applyBorder="1" applyAlignment="1">
      <alignment horizontal="center" vertical="center" wrapText="1"/>
    </xf>
    <xf numFmtId="0" fontId="20" fillId="3" borderId="3" xfId="4" quotePrefix="1" applyNumberFormat="1" applyFont="1" applyFill="1" applyBorder="1" applyAlignment="1">
      <alignment horizontal="center" vertical="center" wrapText="1"/>
    </xf>
    <xf numFmtId="0" fontId="19" fillId="0" borderId="0" xfId="4"/>
    <xf numFmtId="0" fontId="20" fillId="0" borderId="4" xfId="4" quotePrefix="1" applyNumberFormat="1" applyFont="1" applyFill="1" applyBorder="1" applyAlignment="1">
      <alignment horizontal="center" vertical="center" wrapText="1"/>
    </xf>
    <xf numFmtId="0" fontId="20" fillId="0" borderId="5" xfId="4" quotePrefix="1" applyNumberFormat="1" applyFont="1" applyFill="1" applyBorder="1" applyAlignment="1">
      <alignment horizontal="center" vertical="center" wrapText="1"/>
    </xf>
    <xf numFmtId="0" fontId="20" fillId="0" borderId="6" xfId="4" quotePrefix="1" applyNumberFormat="1" applyFont="1" applyFill="1" applyBorder="1" applyAlignment="1">
      <alignment horizontal="center" vertical="center" wrapText="1"/>
    </xf>
    <xf numFmtId="0" fontId="19" fillId="0" borderId="0" xfId="4" applyFill="1"/>
    <xf numFmtId="0" fontId="0" fillId="0" borderId="0" xfId="0" applyAlignment="1" applyProtection="1">
      <alignment vertical="center" wrapText="1"/>
    </xf>
    <xf numFmtId="0" fontId="0" fillId="0" borderId="0" xfId="0" applyBorder="1" applyAlignment="1" applyProtection="1">
      <alignment vertical="center" wrapText="1"/>
    </xf>
    <xf numFmtId="0" fontId="0" fillId="0" borderId="0" xfId="0" applyAlignment="1" applyProtection="1">
      <alignment horizontal="right" vertical="center" wrapText="1"/>
    </xf>
    <xf numFmtId="0" fontId="14" fillId="0" borderId="0" xfId="0" applyFont="1" applyBorder="1" applyAlignment="1" applyProtection="1">
      <alignment horizontal="left" vertical="center" wrapText="1"/>
    </xf>
    <xf numFmtId="0" fontId="3" fillId="0" borderId="0" xfId="0" applyFont="1" applyBorder="1" applyAlignment="1" applyProtection="1">
      <alignment vertical="center" wrapText="1"/>
    </xf>
    <xf numFmtId="0" fontId="3" fillId="0" borderId="0" xfId="0" applyFont="1" applyAlignment="1" applyProtection="1">
      <alignment vertical="center" wrapText="1"/>
    </xf>
    <xf numFmtId="0" fontId="7" fillId="0" borderId="0" xfId="0" applyFont="1" applyBorder="1" applyAlignment="1" applyProtection="1">
      <alignment horizontal="center" vertical="center" wrapText="1"/>
    </xf>
    <xf numFmtId="0" fontId="2" fillId="0" borderId="0" xfId="0" applyFont="1" applyAlignment="1" applyProtection="1">
      <alignment vertical="center" wrapText="1"/>
    </xf>
    <xf numFmtId="0" fontId="10" fillId="0" borderId="7" xfId="0" applyFont="1" applyBorder="1" applyAlignment="1" applyProtection="1">
      <alignment horizontal="right" vertical="center" wrapText="1"/>
    </xf>
    <xf numFmtId="0" fontId="3" fillId="0" borderId="7" xfId="0" applyFont="1" applyBorder="1" applyAlignment="1" applyProtection="1">
      <alignment horizontal="right" vertical="center" wrapText="1"/>
    </xf>
    <xf numFmtId="0" fontId="3" fillId="0" borderId="7" xfId="0" applyFont="1" applyBorder="1" applyAlignment="1" applyProtection="1">
      <alignment vertical="center" wrapText="1"/>
    </xf>
    <xf numFmtId="0" fontId="10" fillId="0" borderId="7" xfId="0" applyFont="1" applyBorder="1" applyAlignment="1" applyProtection="1">
      <alignment vertical="center" wrapText="1"/>
    </xf>
    <xf numFmtId="0" fontId="3" fillId="0" borderId="8" xfId="0" applyFont="1" applyBorder="1" applyAlignment="1" applyProtection="1">
      <alignment vertical="center" wrapText="1"/>
    </xf>
    <xf numFmtId="0" fontId="10" fillId="2" borderId="7" xfId="0" applyFont="1" applyFill="1" applyBorder="1" applyAlignment="1" applyProtection="1">
      <alignment horizontal="right" vertical="center" wrapText="1"/>
    </xf>
    <xf numFmtId="0" fontId="11" fillId="0" borderId="7" xfId="0" applyFont="1" applyBorder="1" applyAlignment="1" applyProtection="1">
      <alignment vertical="center" wrapText="1"/>
    </xf>
    <xf numFmtId="0" fontId="3" fillId="0" borderId="7" xfId="0" applyFont="1" applyBorder="1" applyAlignment="1" applyProtection="1">
      <alignment horizontal="left" vertical="center" wrapText="1"/>
    </xf>
    <xf numFmtId="0" fontId="3" fillId="0" borderId="0" xfId="0" applyFont="1" applyAlignment="1" applyProtection="1">
      <alignment horizontal="left" vertical="center" wrapText="1"/>
    </xf>
    <xf numFmtId="49" fontId="6" fillId="2" borderId="0" xfId="0" applyNumberFormat="1" applyFont="1" applyFill="1" applyBorder="1" applyAlignment="1" applyProtection="1">
      <alignment vertical="center" wrapText="1"/>
    </xf>
    <xf numFmtId="0" fontId="3" fillId="0" borderId="0" xfId="0" applyFont="1" applyBorder="1" applyAlignment="1" applyProtection="1">
      <alignment horizontal="left" vertical="center" wrapText="1"/>
    </xf>
    <xf numFmtId="0" fontId="0" fillId="0" borderId="0" xfId="0" applyAlignment="1" applyProtection="1">
      <alignment horizontal="left" vertical="center" wrapText="1"/>
    </xf>
    <xf numFmtId="0" fontId="4" fillId="0" borderId="0" xfId="0" applyFont="1" applyBorder="1" applyAlignment="1" applyProtection="1">
      <alignment vertical="center"/>
    </xf>
    <xf numFmtId="166" fontId="6" fillId="2" borderId="0" xfId="0" applyNumberFormat="1" applyFont="1" applyFill="1" applyBorder="1" applyAlignment="1" applyProtection="1">
      <alignment vertical="center" wrapText="1"/>
    </xf>
    <xf numFmtId="0" fontId="0" fillId="0" borderId="0" xfId="0" applyBorder="1" applyAlignment="1" applyProtection="1">
      <alignment horizontal="left" vertical="center" wrapText="1"/>
    </xf>
    <xf numFmtId="0" fontId="3" fillId="0" borderId="0" xfId="0" applyFont="1" applyBorder="1" applyAlignment="1" applyProtection="1">
      <alignment vertical="center"/>
    </xf>
    <xf numFmtId="0" fontId="4" fillId="0" borderId="0" xfId="0" applyFont="1" applyAlignment="1" applyProtection="1">
      <alignment vertical="center"/>
    </xf>
    <xf numFmtId="0" fontId="3" fillId="0" borderId="9" xfId="0" applyFont="1" applyBorder="1" applyAlignment="1" applyProtection="1">
      <alignment vertical="center" wrapText="1"/>
      <protection locked="0"/>
    </xf>
    <xf numFmtId="0" fontId="3" fillId="0" borderId="7" xfId="0" applyFont="1" applyBorder="1" applyAlignment="1" applyProtection="1">
      <alignment vertical="center" wrapText="1"/>
      <protection locked="0"/>
    </xf>
    <xf numFmtId="0" fontId="14" fillId="0" borderId="0" xfId="0" applyFont="1" applyAlignment="1" applyProtection="1">
      <alignment horizontal="center" vertical="center" wrapText="1"/>
    </xf>
    <xf numFmtId="0" fontId="21" fillId="0" borderId="0" xfId="0" applyFont="1" applyAlignment="1" applyProtection="1">
      <alignment vertical="center"/>
    </xf>
    <xf numFmtId="0" fontId="22" fillId="0" borderId="0" xfId="0" applyFont="1" applyAlignment="1" applyProtection="1">
      <alignment vertical="center"/>
    </xf>
    <xf numFmtId="0" fontId="23" fillId="0" borderId="0" xfId="0" applyFont="1" applyBorder="1" applyAlignment="1" applyProtection="1">
      <alignment vertical="center" wrapText="1"/>
    </xf>
    <xf numFmtId="0" fontId="24" fillId="0" borderId="0" xfId="0" applyFont="1" applyAlignment="1" applyProtection="1">
      <alignment vertical="center" wrapText="1"/>
    </xf>
    <xf numFmtId="0" fontId="5" fillId="2" borderId="0" xfId="0" applyFont="1" applyFill="1" applyBorder="1" applyAlignment="1" applyProtection="1">
      <alignment horizontal="right" vertical="center" wrapText="1"/>
    </xf>
    <xf numFmtId="166" fontId="6" fillId="2" borderId="0" xfId="0" applyNumberFormat="1" applyFont="1" applyFill="1" applyBorder="1" applyAlignment="1" applyProtection="1">
      <alignment vertical="center" wrapText="1"/>
      <protection locked="0"/>
    </xf>
    <xf numFmtId="0" fontId="17" fillId="2" borderId="0" xfId="0" applyFont="1" applyFill="1" applyBorder="1" applyAlignment="1" applyProtection="1">
      <alignment horizontal="center" vertical="center" wrapText="1"/>
      <protection locked="0"/>
    </xf>
    <xf numFmtId="0" fontId="23" fillId="0" borderId="0" xfId="0" applyFont="1" applyFill="1" applyBorder="1" applyAlignment="1" applyProtection="1">
      <alignment vertical="center" wrapText="1"/>
    </xf>
    <xf numFmtId="0" fontId="24" fillId="0" borderId="0" xfId="0" applyFont="1" applyAlignment="1" applyProtection="1">
      <alignment horizontal="left" vertical="center" wrapText="1"/>
    </xf>
    <xf numFmtId="0" fontId="21" fillId="0" borderId="0" xfId="0" applyFont="1" applyAlignment="1" applyProtection="1">
      <alignment horizontal="left" vertical="center" wrapText="1"/>
    </xf>
    <xf numFmtId="0" fontId="22" fillId="0" borderId="0" xfId="0" applyFont="1" applyAlignment="1" applyProtection="1">
      <alignment horizontal="left" vertical="center" wrapText="1"/>
    </xf>
    <xf numFmtId="0" fontId="26" fillId="0" borderId="0" xfId="0" applyFont="1" applyAlignment="1" applyProtection="1">
      <alignment vertical="center" wrapText="1"/>
    </xf>
    <xf numFmtId="0" fontId="26" fillId="0" borderId="0" xfId="2" applyFont="1" applyAlignment="1" applyProtection="1">
      <alignment vertical="center" wrapText="1"/>
    </xf>
    <xf numFmtId="0" fontId="17" fillId="0" borderId="0" xfId="0" applyFont="1" applyAlignment="1" applyProtection="1">
      <alignment vertical="center" wrapText="1"/>
    </xf>
    <xf numFmtId="0" fontId="26" fillId="0" borderId="0" xfId="0" applyFont="1" applyAlignment="1" applyProtection="1">
      <alignment vertical="center"/>
    </xf>
    <xf numFmtId="0" fontId="26" fillId="0" borderId="0" xfId="2" applyFont="1" applyAlignment="1" applyProtection="1">
      <alignment horizontal="left" vertical="center" wrapText="1"/>
    </xf>
    <xf numFmtId="0" fontId="6" fillId="0" borderId="0" xfId="0" applyFont="1" applyBorder="1" applyAlignment="1" applyProtection="1">
      <alignment vertical="center" wrapText="1"/>
    </xf>
    <xf numFmtId="0" fontId="5" fillId="0" borderId="0" xfId="0" applyFont="1" applyAlignment="1" applyProtection="1">
      <alignment vertical="center" wrapText="1"/>
    </xf>
    <xf numFmtId="167" fontId="2" fillId="0" borderId="7" xfId="3" applyNumberFormat="1" applyFont="1" applyBorder="1" applyAlignment="1" applyProtection="1">
      <alignment horizontal="right" vertical="center" wrapText="1"/>
      <protection locked="0"/>
    </xf>
    <xf numFmtId="164" fontId="2" fillId="0" borderId="7" xfId="0" applyNumberFormat="1" applyFont="1" applyBorder="1" applyAlignment="1" applyProtection="1">
      <alignment horizontal="right" vertical="center" wrapText="1"/>
      <protection locked="0"/>
    </xf>
    <xf numFmtId="164" fontId="25" fillId="0" borderId="7" xfId="0" applyNumberFormat="1" applyFont="1" applyBorder="1" applyAlignment="1" applyProtection="1">
      <alignment horizontal="right" vertical="center" wrapText="1"/>
      <protection locked="0"/>
    </xf>
    <xf numFmtId="164" fontId="2" fillId="0" borderId="7" xfId="0" applyNumberFormat="1" applyFont="1" applyBorder="1" applyAlignment="1" applyProtection="1">
      <alignment horizontal="right" vertical="center" wrapText="1"/>
    </xf>
    <xf numFmtId="164" fontId="25" fillId="2" borderId="7" xfId="0" applyNumberFormat="1" applyFont="1" applyFill="1" applyBorder="1" applyAlignment="1" applyProtection="1">
      <alignment horizontal="right" vertical="center" wrapText="1"/>
    </xf>
    <xf numFmtId="164" fontId="2" fillId="2" borderId="7" xfId="0" applyNumberFormat="1" applyFont="1" applyFill="1" applyBorder="1" applyAlignment="1" applyProtection="1">
      <alignment horizontal="right" vertical="center" wrapText="1"/>
    </xf>
    <xf numFmtId="44" fontId="25" fillId="0" borderId="7" xfId="3" applyFont="1" applyBorder="1" applyAlignment="1" applyProtection="1">
      <alignment horizontal="right" vertical="center" wrapText="1"/>
      <protection locked="0"/>
    </xf>
    <xf numFmtId="164" fontId="25" fillId="0" borderId="7" xfId="0" applyNumberFormat="1" applyFont="1" applyBorder="1" applyAlignment="1" applyProtection="1">
      <alignment horizontal="right" vertical="center" wrapText="1"/>
    </xf>
    <xf numFmtId="49" fontId="17" fillId="2" borderId="1" xfId="0" applyNumberFormat="1" applyFont="1" applyFill="1" applyBorder="1" applyAlignment="1" applyProtection="1">
      <alignment horizontal="center" vertical="center" wrapText="1"/>
      <protection locked="0"/>
    </xf>
    <xf numFmtId="166" fontId="17" fillId="2" borderId="1" xfId="0" applyNumberFormat="1" applyFont="1" applyFill="1" applyBorder="1" applyAlignment="1" applyProtection="1">
      <alignment horizontal="center" vertical="center" wrapText="1"/>
      <protection locked="0"/>
    </xf>
    <xf numFmtId="0" fontId="27" fillId="0" borderId="0" xfId="0" applyFont="1" applyAlignment="1" applyProtection="1">
      <alignment horizontal="left" vertical="center" wrapText="1"/>
    </xf>
    <xf numFmtId="0" fontId="27" fillId="0" borderId="0" xfId="0" applyFont="1" applyAlignment="1" applyProtection="1">
      <alignment vertical="center" wrapText="1"/>
    </xf>
    <xf numFmtId="0" fontId="27" fillId="0" borderId="0" xfId="0" applyFont="1" applyBorder="1" applyAlignment="1" applyProtection="1">
      <alignment vertical="center" wrapText="1"/>
    </xf>
    <xf numFmtId="0" fontId="27" fillId="0" borderId="1" xfId="0" applyFont="1" applyBorder="1" applyAlignment="1" applyProtection="1">
      <alignment vertical="center" wrapText="1"/>
      <protection locked="0"/>
    </xf>
    <xf numFmtId="165" fontId="0" fillId="0" borderId="0" xfId="0" applyNumberFormat="1"/>
    <xf numFmtId="168" fontId="0" fillId="0" borderId="0" xfId="0" applyNumberFormat="1"/>
    <xf numFmtId="49" fontId="0" fillId="0" borderId="0" xfId="0" applyNumberFormat="1"/>
    <xf numFmtId="49" fontId="0" fillId="4" borderId="0" xfId="0" applyNumberFormat="1" applyFill="1"/>
    <xf numFmtId="165" fontId="0" fillId="5" borderId="0" xfId="0" applyNumberFormat="1" applyFill="1" applyAlignment="1">
      <alignment horizontal="left"/>
    </xf>
    <xf numFmtId="168" fontId="0" fillId="5" borderId="0" xfId="0" applyNumberFormat="1" applyFill="1"/>
    <xf numFmtId="49" fontId="0" fillId="5" borderId="0" xfId="0" applyNumberFormat="1" applyFill="1"/>
    <xf numFmtId="165" fontId="0" fillId="5" borderId="0" xfId="0" applyNumberFormat="1" applyFill="1"/>
    <xf numFmtId="49" fontId="33" fillId="0" borderId="0" xfId="0" applyNumberFormat="1" applyFont="1"/>
    <xf numFmtId="49" fontId="0" fillId="0" borderId="0" xfId="0" applyNumberFormat="1" applyFont="1"/>
    <xf numFmtId="0" fontId="3" fillId="0" borderId="8" xfId="0" applyFont="1" applyBorder="1" applyAlignment="1" applyProtection="1">
      <alignment horizontal="right" vertical="center" wrapText="1"/>
    </xf>
    <xf numFmtId="0" fontId="3" fillId="0" borderId="10" xfId="0" applyFont="1" applyBorder="1" applyAlignment="1" applyProtection="1">
      <alignment horizontal="right" vertical="center" wrapText="1"/>
    </xf>
    <xf numFmtId="0" fontId="3" fillId="0" borderId="9" xfId="0" applyFont="1" applyBorder="1" applyAlignment="1" applyProtection="1">
      <alignment horizontal="right" vertical="center" wrapText="1"/>
    </xf>
    <xf numFmtId="0" fontId="10" fillId="0" borderId="8" xfId="0" applyFont="1" applyBorder="1" applyAlignment="1" applyProtection="1">
      <alignment horizontal="center" vertical="center" wrapText="1"/>
    </xf>
    <xf numFmtId="0" fontId="10" fillId="0" borderId="9" xfId="0" applyFont="1" applyBorder="1" applyAlignment="1" applyProtection="1">
      <alignment horizontal="center" vertical="center" wrapText="1"/>
    </xf>
    <xf numFmtId="0" fontId="29" fillId="0" borderId="0" xfId="0" applyFont="1" applyAlignment="1" applyProtection="1">
      <alignment horizontal="left" vertical="center" wrapText="1"/>
    </xf>
    <xf numFmtId="0" fontId="31" fillId="0" borderId="0" xfId="0" applyFont="1" applyAlignment="1" applyProtection="1">
      <alignment horizontal="left" vertical="center" wrapText="1"/>
    </xf>
    <xf numFmtId="0" fontId="7" fillId="0" borderId="0" xfId="0" applyFont="1" applyBorder="1" applyAlignment="1" applyProtection="1">
      <alignment horizontal="center" vertical="center" wrapText="1"/>
    </xf>
    <xf numFmtId="0" fontId="17" fillId="2" borderId="11" xfId="0" applyFont="1" applyFill="1" applyBorder="1" applyAlignment="1" applyProtection="1">
      <alignment horizontal="center" vertical="center" wrapText="1"/>
      <protection locked="0"/>
    </xf>
    <xf numFmtId="0" fontId="17" fillId="2" borderId="4" xfId="0" applyFont="1" applyFill="1" applyBorder="1" applyAlignment="1" applyProtection="1">
      <alignment horizontal="center" vertical="center" wrapText="1"/>
      <protection locked="0"/>
    </xf>
    <xf numFmtId="0" fontId="17" fillId="2" borderId="12" xfId="0" applyFont="1" applyFill="1" applyBorder="1" applyAlignment="1" applyProtection="1">
      <alignment horizontal="center" vertical="center" wrapText="1"/>
      <protection locked="0"/>
    </xf>
    <xf numFmtId="0" fontId="14" fillId="0" borderId="0" xfId="0" applyFont="1" applyAlignment="1" applyProtection="1">
      <alignment horizontal="left" wrapText="1"/>
    </xf>
    <xf numFmtId="0" fontId="8" fillId="0" borderId="13" xfId="0" applyFont="1" applyBorder="1" applyAlignment="1" applyProtection="1">
      <alignment horizontal="center" vertical="center" wrapText="1"/>
    </xf>
    <xf numFmtId="0" fontId="9" fillId="0" borderId="14" xfId="0" applyFont="1" applyBorder="1" applyAlignment="1" applyProtection="1">
      <alignment vertical="center"/>
    </xf>
    <xf numFmtId="0" fontId="9" fillId="0" borderId="15" xfId="0" applyFont="1" applyBorder="1" applyAlignment="1" applyProtection="1">
      <alignment vertical="center"/>
    </xf>
    <xf numFmtId="0" fontId="7" fillId="0" borderId="16" xfId="0" applyFont="1" applyBorder="1" applyAlignment="1" applyProtection="1">
      <alignment horizontal="center" vertical="center" wrapText="1"/>
    </xf>
    <xf numFmtId="0" fontId="5" fillId="2" borderId="0" xfId="0" applyFont="1" applyFill="1" applyBorder="1" applyAlignment="1" applyProtection="1">
      <alignment horizontal="center" vertical="center" wrapText="1"/>
    </xf>
    <xf numFmtId="0" fontId="24" fillId="0" borderId="17" xfId="0" applyFont="1" applyBorder="1" applyAlignment="1" applyProtection="1">
      <alignment horizontal="left" vertical="center" wrapText="1"/>
      <protection locked="0"/>
    </xf>
    <xf numFmtId="0" fontId="24" fillId="0" borderId="3" xfId="0" applyFont="1" applyBorder="1" applyAlignment="1" applyProtection="1">
      <alignment horizontal="left" vertical="center" wrapText="1"/>
      <protection locked="0"/>
    </xf>
    <xf numFmtId="0" fontId="28" fillId="0" borderId="0" xfId="0" applyFont="1" applyAlignment="1" applyProtection="1">
      <alignment horizontal="left" vertical="center" wrapText="1"/>
    </xf>
    <xf numFmtId="0" fontId="24" fillId="0" borderId="0" xfId="0" applyFont="1" applyAlignment="1" applyProtection="1">
      <alignment horizontal="left" vertical="center" wrapText="1"/>
    </xf>
    <xf numFmtId="164" fontId="25" fillId="0" borderId="8" xfId="0" applyNumberFormat="1" applyFont="1" applyBorder="1" applyAlignment="1" applyProtection="1">
      <alignment horizontal="right" vertical="center" wrapText="1"/>
      <protection locked="0"/>
    </xf>
    <xf numFmtId="164" fontId="25" fillId="0" borderId="9" xfId="0" applyNumberFormat="1" applyFont="1" applyBorder="1" applyAlignment="1" applyProtection="1">
      <alignment horizontal="right" vertical="center" wrapText="1"/>
      <protection locked="0"/>
    </xf>
  </cellXfs>
  <cellStyles count="5">
    <cellStyle name="Euro" xfId="1"/>
    <cellStyle name="Lien hypertexte" xfId="2" builtinId="8"/>
    <cellStyle name="Monétaire" xfId="3" builtinId="4"/>
    <cellStyle name="Normal" xfId="0" builtinId="0"/>
    <cellStyle name="Normal_AFC_GEST_EQUIP" xfId="4"/>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hyperlink" Target="#'Budget Pr&#233;v. 2018'!A1"/><Relationship Id="rId2" Type="http://schemas.openxmlformats.org/officeDocument/2006/relationships/image" Target="../media/image2.png"/><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104776</xdr:colOff>
      <xdr:row>0</xdr:row>
      <xdr:rowOff>38100</xdr:rowOff>
    </xdr:from>
    <xdr:to>
      <xdr:col>0</xdr:col>
      <xdr:colOff>809626</xdr:colOff>
      <xdr:row>5</xdr:row>
      <xdr:rowOff>412623</xdr:rowOff>
    </xdr:to>
    <xdr:pic>
      <xdr:nvPicPr>
        <xdr:cNvPr id="7680"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776" y="38100"/>
          <a:ext cx="704850" cy="1184148"/>
        </a:xfrm>
        <a:prstGeom prst="rect">
          <a:avLst/>
        </a:prstGeom>
        <a:solidFill>
          <a:srgbClr xmlns:mc="http://schemas.openxmlformats.org/markup-compatibility/2006" xmlns:a14="http://schemas.microsoft.com/office/drawing/2010/main" val="FFFFFF" mc:Ignorable="a14" a14:legacySpreadsheetColorIndex="65"/>
        </a:solidFill>
        <a:ln>
          <a:noFill/>
        </a:ln>
        <a:effectLst/>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1</xdr:col>
      <xdr:colOff>409575</xdr:colOff>
      <xdr:row>0</xdr:row>
      <xdr:rowOff>142876</xdr:rowOff>
    </xdr:from>
    <xdr:to>
      <xdr:col>1</xdr:col>
      <xdr:colOff>2070100</xdr:colOff>
      <xdr:row>5</xdr:row>
      <xdr:rowOff>161925</xdr:rowOff>
    </xdr:to>
    <xdr:sp macro="" textlink="">
      <xdr:nvSpPr>
        <xdr:cNvPr id="7170" name="AutoShape 2"/>
        <xdr:cNvSpPr>
          <a:spLocks noChangeArrowheads="1"/>
        </xdr:cNvSpPr>
      </xdr:nvSpPr>
      <xdr:spPr bwMode="auto">
        <a:xfrm>
          <a:off x="1285875" y="142876"/>
          <a:ext cx="1660525" cy="828674"/>
        </a:xfrm>
        <a:prstGeom prst="roundRect">
          <a:avLst>
            <a:gd name="adj" fmla="val 16667"/>
          </a:avLst>
        </a:prstGeom>
        <a:solidFill>
          <a:srgbClr val="FFFFFF"/>
        </a:solidFill>
        <a:ln w="19050">
          <a:solidFill>
            <a:srgbClr val="008080"/>
          </a:solidFill>
          <a:round/>
          <a:headEnd/>
          <a:tailEnd/>
        </a:ln>
      </xdr:spPr>
      <xdr:txBody>
        <a:bodyPr vertOverflow="clip" wrap="square" lIns="91440" tIns="45720" rIns="91440" bIns="45720" anchor="t" upright="1"/>
        <a:lstStyle/>
        <a:p>
          <a:pPr algn="l" rtl="0">
            <a:defRPr sz="1000"/>
          </a:pPr>
          <a:r>
            <a:rPr lang="fr-FR" sz="850" b="1" i="0" u="none" strike="noStrike" baseline="0">
              <a:solidFill>
                <a:srgbClr val="333399"/>
              </a:solidFill>
              <a:latin typeface="Times New Roman"/>
              <a:cs typeface="Times New Roman"/>
            </a:rPr>
            <a:t>Service Action Sociale </a:t>
          </a:r>
          <a:endParaRPr lang="fr-FR" sz="850" b="0" i="0" u="none" strike="noStrike" baseline="0">
            <a:solidFill>
              <a:srgbClr val="333399"/>
            </a:solidFill>
            <a:latin typeface="Times New Roman"/>
            <a:cs typeface="Times New Roman"/>
          </a:endParaRPr>
        </a:p>
        <a:p>
          <a:pPr algn="l" rtl="0">
            <a:defRPr sz="1000"/>
          </a:pPr>
          <a:r>
            <a:rPr lang="fr-FR" sz="850" b="0" i="0" u="none" strike="noStrike" baseline="0">
              <a:solidFill>
                <a:srgbClr val="333399"/>
              </a:solidFill>
              <a:latin typeface="Times New Roman"/>
              <a:cs typeface="Times New Roman"/>
            </a:rPr>
            <a:t>Aides Collectives</a:t>
          </a:r>
        </a:p>
        <a:p>
          <a:pPr algn="l" rtl="0">
            <a:defRPr sz="1000"/>
          </a:pPr>
          <a:r>
            <a:rPr lang="fr-FR" sz="850" b="0" i="0" u="none" strike="noStrike" baseline="0">
              <a:solidFill>
                <a:srgbClr val="333399"/>
              </a:solidFill>
              <a:latin typeface="Times New Roman"/>
              <a:cs typeface="Times New Roman"/>
            </a:rPr>
            <a:t>TSA 47444</a:t>
          </a:r>
        </a:p>
        <a:p>
          <a:pPr algn="l" rtl="0">
            <a:defRPr sz="1000"/>
          </a:pPr>
          <a:r>
            <a:rPr lang="fr-FR" sz="850" b="0" i="0" u="none" strike="noStrike" baseline="0">
              <a:solidFill>
                <a:srgbClr val="333399"/>
              </a:solidFill>
              <a:latin typeface="Times New Roman"/>
              <a:cs typeface="Times New Roman"/>
            </a:rPr>
            <a:t>37929 TOURS Cedex 9 </a:t>
          </a:r>
        </a:p>
        <a:p>
          <a:pPr algn="l" rtl="0">
            <a:defRPr sz="1000"/>
          </a:pPr>
          <a:r>
            <a:rPr lang="fr-FR" sz="850" b="0" i="0" u="none" strike="noStrike" baseline="0">
              <a:solidFill>
                <a:srgbClr val="333399"/>
              </a:solidFill>
              <a:latin typeface="Wingdings"/>
            </a:rPr>
            <a:t>( </a:t>
          </a:r>
          <a:r>
            <a:rPr lang="fr-FR" sz="850" b="0" i="0" u="none" strike="noStrike" baseline="0">
              <a:solidFill>
                <a:srgbClr val="333399"/>
              </a:solidFill>
              <a:latin typeface="Times New Roman"/>
              <a:cs typeface="Times New Roman"/>
            </a:rPr>
            <a:t>02.47.31.55.50</a:t>
          </a:r>
        </a:p>
        <a:p>
          <a:pPr algn="l" rtl="0">
            <a:defRPr sz="1000"/>
          </a:pPr>
          <a:endParaRPr lang="fr-FR"/>
        </a:p>
      </xdr:txBody>
    </xdr:sp>
    <xdr:clientData/>
  </xdr:twoCellAnchor>
  <xdr:twoCellAnchor editAs="oneCell">
    <xdr:from>
      <xdr:col>5</xdr:col>
      <xdr:colOff>95250</xdr:colOff>
      <xdr:row>2</xdr:row>
      <xdr:rowOff>28575</xdr:rowOff>
    </xdr:from>
    <xdr:to>
      <xdr:col>9</xdr:col>
      <xdr:colOff>200025</xdr:colOff>
      <xdr:row>6</xdr:row>
      <xdr:rowOff>381000</xdr:rowOff>
    </xdr:to>
    <xdr:pic>
      <xdr:nvPicPr>
        <xdr:cNvPr id="7682" name="Image 29" descr="http://safirstk01.intra.cnaf/AdminV4/tempImg/5283a93aae247.png"/>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248400" y="352425"/>
          <a:ext cx="6019800" cy="1323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95250</xdr:colOff>
      <xdr:row>50</xdr:row>
      <xdr:rowOff>74083</xdr:rowOff>
    </xdr:from>
    <xdr:to>
      <xdr:col>9</xdr:col>
      <xdr:colOff>571500</xdr:colOff>
      <xdr:row>52</xdr:row>
      <xdr:rowOff>179916</xdr:rowOff>
    </xdr:to>
    <xdr:sp macro="" textlink="">
      <xdr:nvSpPr>
        <xdr:cNvPr id="5" name="Flèche vers le haut 4">
          <a:hlinkClick xmlns:r="http://schemas.openxmlformats.org/officeDocument/2006/relationships" r:id="rId3" tooltip="revenir en haut du document pour le vérifier"/>
        </xdr:cNvPr>
        <xdr:cNvSpPr/>
      </xdr:nvSpPr>
      <xdr:spPr>
        <a:xfrm>
          <a:off x="12170833" y="14647333"/>
          <a:ext cx="476250" cy="772583"/>
        </a:xfrm>
        <a:prstGeom prst="upArrow">
          <a:avLst/>
        </a:prstGeom>
      </xdr:spPr>
      <xdr:style>
        <a:lnRef idx="3">
          <a:schemeClr val="lt1"/>
        </a:lnRef>
        <a:fillRef idx="1">
          <a:schemeClr val="accent5"/>
        </a:fillRef>
        <a:effectRef idx="1">
          <a:schemeClr val="accent5"/>
        </a:effectRef>
        <a:fontRef idx="minor">
          <a:schemeClr val="lt1"/>
        </a:fontRef>
      </xdr:style>
      <xdr:txBody>
        <a:bodyPr vertOverflow="clip" horzOverflow="clip" rtlCol="0" anchor="t"/>
        <a:lstStyle/>
        <a:p>
          <a:endParaRPr lang="fr-FR"/>
        </a:p>
      </xdr:txBody>
    </xdr: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defRPr/>
        </a:defPPr>
      </a:lstStyle>
      <a:style>
        <a:lnRef idx="3">
          <a:schemeClr val="lt1"/>
        </a:lnRef>
        <a:fillRef idx="1">
          <a:schemeClr val="accent5"/>
        </a:fillRef>
        <a:effectRef idx="1">
          <a:schemeClr val="accent5"/>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20gestion.actionsociale@caftours.cnafmail.fr"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pageSetUpPr fitToPage="1"/>
  </sheetPr>
  <dimension ref="A2:O55"/>
  <sheetViews>
    <sheetView showGridLines="0" showZeros="0" tabSelected="1" zoomScaleNormal="100" zoomScaleSheetLayoutView="90" workbookViewId="0">
      <selection activeCell="B12" sqref="B12"/>
    </sheetView>
  </sheetViews>
  <sheetFormatPr baseColWidth="10" defaultRowHeight="12.75" x14ac:dyDescent="0.2"/>
  <cols>
    <col min="1" max="1" width="13.140625" style="10" customWidth="1"/>
    <col min="2" max="2" width="50.28515625" style="10" customWidth="1"/>
    <col min="3" max="3" width="19.7109375" style="10" customWidth="1"/>
    <col min="4" max="5" width="4.5703125" style="10" customWidth="1"/>
    <col min="6" max="6" width="1.7109375" style="11" customWidth="1"/>
    <col min="7" max="7" width="17.140625" style="12" bestFit="1" customWidth="1"/>
    <col min="8" max="8" width="50.28515625" style="10" customWidth="1"/>
    <col min="9" max="9" width="19.5703125" style="10" customWidth="1"/>
    <col min="10" max="16384" width="11.42578125" style="10"/>
  </cols>
  <sheetData>
    <row r="2" spans="1:9" x14ac:dyDescent="0.2">
      <c r="B2" s="11"/>
      <c r="C2" s="11"/>
    </row>
    <row r="3" spans="1:9" x14ac:dyDescent="0.2">
      <c r="B3" s="13"/>
      <c r="C3" s="13"/>
    </row>
    <row r="4" spans="1:9" x14ac:dyDescent="0.2">
      <c r="A4" s="37"/>
      <c r="B4" s="37"/>
      <c r="C4" s="13"/>
    </row>
    <row r="5" spans="1:9" x14ac:dyDescent="0.2">
      <c r="A5" s="91" t="s">
        <v>197</v>
      </c>
      <c r="B5" s="91"/>
      <c r="C5" s="13"/>
    </row>
    <row r="6" spans="1:9" ht="38.25" customHeight="1" x14ac:dyDescent="0.2">
      <c r="A6" s="91"/>
      <c r="B6" s="91"/>
      <c r="C6" s="13"/>
    </row>
    <row r="7" spans="1:9" ht="105" customHeight="1" x14ac:dyDescent="0.2">
      <c r="A7" s="91"/>
      <c r="B7" s="91"/>
      <c r="C7" s="13"/>
    </row>
    <row r="8" spans="1:9" ht="34.5" customHeight="1" x14ac:dyDescent="0.2">
      <c r="C8" s="92" t="s">
        <v>199</v>
      </c>
      <c r="D8" s="93"/>
      <c r="E8" s="93"/>
      <c r="F8" s="93"/>
      <c r="G8" s="93"/>
      <c r="H8" s="94"/>
    </row>
    <row r="9" spans="1:9" ht="16.5" customHeight="1" x14ac:dyDescent="0.2"/>
    <row r="10" spans="1:9" ht="16.5" customHeight="1" x14ac:dyDescent="0.2"/>
    <row r="11" spans="1:9" ht="16.5" customHeight="1" x14ac:dyDescent="0.2">
      <c r="G11" s="40" t="s">
        <v>26</v>
      </c>
      <c r="H11" s="97" t="s">
        <v>183</v>
      </c>
      <c r="I11" s="98"/>
    </row>
    <row r="12" spans="1:9" ht="25.5" customHeight="1" x14ac:dyDescent="0.2">
      <c r="G12" s="40" t="s">
        <v>27</v>
      </c>
      <c r="H12" s="41">
        <f>IF($H$11&lt;&gt;"",VLOOKUP($H$11,TABLEIDENTIF,5,FALSE),"")</f>
        <v>0</v>
      </c>
    </row>
    <row r="13" spans="1:9" ht="23.25" customHeight="1" x14ac:dyDescent="0.2">
      <c r="A13" s="85" t="s">
        <v>200</v>
      </c>
      <c r="B13" s="86"/>
      <c r="G13" s="40" t="s">
        <v>8</v>
      </c>
      <c r="H13" s="41">
        <f>IF($H$11&lt;&gt;"",VLOOKUP($H$11,TABLEIDENTIF,8,FALSE),"")</f>
        <v>0</v>
      </c>
    </row>
    <row r="14" spans="1:9" ht="30" customHeight="1" x14ac:dyDescent="0.2">
      <c r="G14" s="40" t="s">
        <v>28</v>
      </c>
      <c r="H14" s="100">
        <f>IF($H$11&lt;&gt;"",VLOOKUP($H$11,TABLEIDENTIF,3,FALSE),"")</f>
        <v>0</v>
      </c>
      <c r="I14" s="100"/>
    </row>
    <row r="15" spans="1:9" ht="16.5" customHeight="1" x14ac:dyDescent="0.2">
      <c r="G15" s="45" t="s">
        <v>103</v>
      </c>
      <c r="H15" s="46">
        <f>IF($H$11&lt;&gt;"",VLOOKUP($H$11,TABLEIDENTIF,7,FALSE),"")</f>
        <v>0</v>
      </c>
    </row>
    <row r="16" spans="1:9" ht="27.75" customHeight="1" x14ac:dyDescent="0.2">
      <c r="B16" s="49"/>
      <c r="G16" s="40" t="s">
        <v>73</v>
      </c>
      <c r="H16" s="41">
        <f>IF($H$11&lt;&gt;"",VLOOKUP($H$11,TABLEIDENTIF,6,FALSE),"")</f>
        <v>0</v>
      </c>
    </row>
    <row r="17" spans="1:15" ht="20.25" customHeight="1" x14ac:dyDescent="0.2">
      <c r="A17" s="38" t="s">
        <v>105</v>
      </c>
      <c r="B17" s="50" t="s">
        <v>106</v>
      </c>
      <c r="C17" s="39"/>
      <c r="G17" s="54" t="s">
        <v>107</v>
      </c>
      <c r="H17" s="55" t="s">
        <v>108</v>
      </c>
    </row>
    <row r="18" spans="1:15" ht="14.25" x14ac:dyDescent="0.2">
      <c r="A18" s="51"/>
      <c r="B18" s="52"/>
      <c r="C18" s="39"/>
      <c r="G18" s="14"/>
      <c r="H18" s="15"/>
    </row>
    <row r="19" spans="1:15" ht="14.25" x14ac:dyDescent="0.2">
      <c r="A19" s="47"/>
      <c r="B19" s="53"/>
      <c r="C19" s="48"/>
    </row>
    <row r="20" spans="1:15" ht="14.25" x14ac:dyDescent="0.2">
      <c r="A20" s="47"/>
      <c r="B20" s="53"/>
      <c r="C20" s="48"/>
    </row>
    <row r="21" spans="1:15" ht="21.75" customHeight="1" x14ac:dyDescent="0.2">
      <c r="A21" s="99" t="s">
        <v>111</v>
      </c>
      <c r="B21" s="99"/>
      <c r="C21" s="69"/>
      <c r="D21" s="67"/>
      <c r="E21" s="67"/>
      <c r="F21" s="67"/>
      <c r="G21" s="67"/>
      <c r="H21" s="67"/>
      <c r="I21" s="67"/>
    </row>
    <row r="22" spans="1:15" ht="21" customHeight="1" x14ac:dyDescent="0.2">
      <c r="A22" s="66"/>
      <c r="B22" s="66"/>
      <c r="C22" s="68"/>
      <c r="D22" s="67"/>
      <c r="E22" s="67"/>
      <c r="F22" s="67"/>
      <c r="G22" s="67"/>
      <c r="H22" s="67"/>
      <c r="I22" s="67"/>
    </row>
    <row r="23" spans="1:15" ht="10.5" customHeight="1" x14ac:dyDescent="0.2"/>
    <row r="24" spans="1:15" s="17" customFormat="1" x14ac:dyDescent="0.2">
      <c r="A24" s="83" t="s">
        <v>9</v>
      </c>
      <c r="B24" s="83" t="s">
        <v>10</v>
      </c>
      <c r="C24" s="83" t="s">
        <v>198</v>
      </c>
      <c r="D24" s="16"/>
      <c r="E24" s="16"/>
      <c r="F24" s="95"/>
      <c r="G24" s="83" t="s">
        <v>9</v>
      </c>
      <c r="H24" s="83" t="s">
        <v>1</v>
      </c>
      <c r="I24" s="83" t="s">
        <v>198</v>
      </c>
      <c r="O24" s="10"/>
    </row>
    <row r="25" spans="1:15" x14ac:dyDescent="0.2">
      <c r="A25" s="84"/>
      <c r="B25" s="84"/>
      <c r="C25" s="84"/>
      <c r="D25" s="16"/>
      <c r="E25" s="16"/>
      <c r="F25" s="95"/>
      <c r="G25" s="84"/>
      <c r="H25" s="84"/>
      <c r="I25" s="84"/>
    </row>
    <row r="26" spans="1:15" ht="25.5" customHeight="1" x14ac:dyDescent="0.2">
      <c r="A26" s="18">
        <v>60</v>
      </c>
      <c r="B26" s="18" t="s">
        <v>0</v>
      </c>
      <c r="C26" s="56"/>
      <c r="D26" s="14"/>
      <c r="E26" s="14"/>
      <c r="F26" s="14"/>
      <c r="G26" s="19">
        <v>70623</v>
      </c>
      <c r="H26" s="20" t="s">
        <v>24</v>
      </c>
      <c r="I26" s="62"/>
    </row>
    <row r="27" spans="1:15" ht="25.5" customHeight="1" x14ac:dyDescent="0.2">
      <c r="A27" s="18">
        <v>61</v>
      </c>
      <c r="B27" s="18" t="s">
        <v>2</v>
      </c>
      <c r="C27" s="57"/>
      <c r="D27" s="14"/>
      <c r="E27" s="14"/>
      <c r="F27" s="14"/>
      <c r="G27" s="19">
        <v>70642</v>
      </c>
      <c r="H27" s="20" t="s">
        <v>75</v>
      </c>
      <c r="I27" s="62"/>
    </row>
    <row r="28" spans="1:15" ht="25.5" customHeight="1" x14ac:dyDescent="0.2">
      <c r="A28" s="18">
        <v>62</v>
      </c>
      <c r="B28" s="18" t="s">
        <v>3</v>
      </c>
      <c r="C28" s="57"/>
      <c r="D28" s="14"/>
      <c r="E28" s="14"/>
      <c r="F28" s="14"/>
      <c r="G28" s="19">
        <v>708</v>
      </c>
      <c r="H28" s="20" t="s">
        <v>74</v>
      </c>
      <c r="I28" s="58"/>
    </row>
    <row r="29" spans="1:15" ht="25.5" customHeight="1" x14ac:dyDescent="0.2">
      <c r="A29" s="21">
        <v>63</v>
      </c>
      <c r="B29" s="18" t="s">
        <v>34</v>
      </c>
      <c r="C29" s="57"/>
      <c r="D29" s="14"/>
      <c r="E29" s="14"/>
      <c r="F29" s="14"/>
      <c r="G29" s="19">
        <v>741</v>
      </c>
      <c r="H29" s="20" t="s">
        <v>11</v>
      </c>
      <c r="I29" s="58"/>
    </row>
    <row r="30" spans="1:15" ht="25.5" customHeight="1" x14ac:dyDescent="0.2">
      <c r="A30" s="21">
        <v>64</v>
      </c>
      <c r="B30" s="18" t="s">
        <v>35</v>
      </c>
      <c r="C30" s="57"/>
      <c r="D30" s="14"/>
      <c r="E30" s="14"/>
      <c r="F30" s="14"/>
      <c r="G30" s="19">
        <v>742</v>
      </c>
      <c r="H30" s="20" t="s">
        <v>41</v>
      </c>
      <c r="I30" s="58"/>
    </row>
    <row r="31" spans="1:15" ht="25.5" customHeight="1" x14ac:dyDescent="0.2">
      <c r="A31" s="21">
        <v>66</v>
      </c>
      <c r="B31" s="18" t="s">
        <v>4</v>
      </c>
      <c r="C31" s="57"/>
      <c r="D31" s="14"/>
      <c r="E31" s="14"/>
      <c r="F31" s="14"/>
      <c r="G31" s="19">
        <v>7430</v>
      </c>
      <c r="H31" s="20" t="s">
        <v>12</v>
      </c>
      <c r="I31" s="58"/>
    </row>
    <row r="32" spans="1:15" ht="25.5" customHeight="1" x14ac:dyDescent="0.2">
      <c r="A32" s="21">
        <v>67</v>
      </c>
      <c r="B32" s="18" t="s">
        <v>5</v>
      </c>
      <c r="C32" s="57"/>
      <c r="D32" s="14"/>
      <c r="E32" s="14"/>
      <c r="F32" s="14"/>
      <c r="G32" s="19">
        <v>7431</v>
      </c>
      <c r="H32" s="20" t="s">
        <v>13</v>
      </c>
      <c r="I32" s="58"/>
    </row>
    <row r="33" spans="1:9" ht="21" customHeight="1" x14ac:dyDescent="0.2">
      <c r="A33" s="20">
        <v>68</v>
      </c>
      <c r="B33" s="19" t="s">
        <v>14</v>
      </c>
      <c r="C33" s="58"/>
      <c r="D33" s="14"/>
      <c r="E33" s="14"/>
      <c r="F33" s="14"/>
      <c r="G33" s="80">
        <v>744</v>
      </c>
      <c r="H33" s="22" t="s">
        <v>39</v>
      </c>
      <c r="I33" s="101"/>
    </row>
    <row r="34" spans="1:9" ht="28.5" customHeight="1" x14ac:dyDescent="0.2">
      <c r="A34" s="20">
        <v>68</v>
      </c>
      <c r="B34" s="19" t="s">
        <v>15</v>
      </c>
      <c r="C34" s="58"/>
      <c r="D34" s="14"/>
      <c r="E34" s="14"/>
      <c r="F34" s="14"/>
      <c r="G34" s="81"/>
      <c r="H34" s="35"/>
      <c r="I34" s="102"/>
    </row>
    <row r="35" spans="1:9" ht="24.75" customHeight="1" x14ac:dyDescent="0.2">
      <c r="A35" s="21">
        <v>68</v>
      </c>
      <c r="B35" s="18" t="s">
        <v>16</v>
      </c>
      <c r="C35" s="57">
        <f>SUM(C33:C34)</f>
        <v>0</v>
      </c>
      <c r="D35" s="14"/>
      <c r="E35" s="14"/>
      <c r="F35" s="14"/>
      <c r="G35" s="81"/>
      <c r="H35" s="36"/>
      <c r="I35" s="58"/>
    </row>
    <row r="36" spans="1:9" ht="33.75" customHeight="1" x14ac:dyDescent="0.2">
      <c r="A36" s="21">
        <v>65</v>
      </c>
      <c r="B36" s="18" t="s">
        <v>31</v>
      </c>
      <c r="C36" s="58"/>
      <c r="D36" s="14"/>
      <c r="E36" s="14"/>
      <c r="F36" s="14"/>
      <c r="G36" s="81"/>
      <c r="H36" s="36"/>
      <c r="I36" s="58"/>
    </row>
    <row r="37" spans="1:9" ht="30.75" customHeight="1" x14ac:dyDescent="0.2">
      <c r="A37" s="21">
        <v>86</v>
      </c>
      <c r="B37" s="18" t="s">
        <v>32</v>
      </c>
      <c r="C37" s="58"/>
      <c r="D37" s="14"/>
      <c r="E37" s="14"/>
      <c r="F37" s="14"/>
      <c r="G37" s="82"/>
      <c r="H37" s="36"/>
      <c r="I37" s="58"/>
    </row>
    <row r="38" spans="1:9" ht="31.5" customHeight="1" x14ac:dyDescent="0.2">
      <c r="A38" s="21"/>
      <c r="B38" s="18" t="s">
        <v>6</v>
      </c>
      <c r="C38" s="59">
        <f>SUM(C36:C37,C26:C34)</f>
        <v>0</v>
      </c>
      <c r="D38" s="14"/>
      <c r="E38" s="14"/>
      <c r="F38" s="14"/>
      <c r="G38" s="19">
        <v>7451</v>
      </c>
      <c r="H38" s="20" t="s">
        <v>25</v>
      </c>
      <c r="I38" s="58"/>
    </row>
    <row r="39" spans="1:9" ht="30.75" customHeight="1" x14ac:dyDescent="0.2">
      <c r="A39" s="21"/>
      <c r="B39" s="23" t="s">
        <v>29</v>
      </c>
      <c r="C39" s="60" t="str">
        <f>IF(I51&gt;C38,I51-C38,"")</f>
        <v/>
      </c>
      <c r="D39" s="14"/>
      <c r="E39" s="14"/>
      <c r="F39" s="14"/>
      <c r="G39" s="19">
        <v>7452</v>
      </c>
      <c r="H39" s="25" t="s">
        <v>33</v>
      </c>
      <c r="I39" s="58"/>
    </row>
    <row r="40" spans="1:9" ht="30.75" customHeight="1" x14ac:dyDescent="0.2">
      <c r="A40" s="24"/>
      <c r="B40" s="23" t="s">
        <v>17</v>
      </c>
      <c r="C40" s="61">
        <f>SUM(C38:C39)</f>
        <v>0</v>
      </c>
      <c r="D40" s="14"/>
      <c r="E40" s="14"/>
      <c r="F40" s="14"/>
      <c r="G40" s="80">
        <v>746</v>
      </c>
      <c r="H40" s="22" t="s">
        <v>40</v>
      </c>
      <c r="I40" s="101"/>
    </row>
    <row r="41" spans="1:9" ht="28.5" customHeight="1" x14ac:dyDescent="0.2">
      <c r="A41" s="15"/>
      <c r="B41" s="15"/>
      <c r="C41" s="15"/>
      <c r="D41" s="14"/>
      <c r="E41" s="14"/>
      <c r="F41" s="14"/>
      <c r="G41" s="82"/>
      <c r="H41" s="35"/>
      <c r="I41" s="102"/>
    </row>
    <row r="42" spans="1:9" ht="25.5" customHeight="1" x14ac:dyDescent="0.2">
      <c r="A42" s="15"/>
      <c r="B42" s="15"/>
      <c r="C42" s="15"/>
      <c r="D42" s="14"/>
      <c r="E42" s="14"/>
      <c r="F42" s="14"/>
      <c r="G42" s="19">
        <v>748</v>
      </c>
      <c r="H42" s="25" t="s">
        <v>18</v>
      </c>
      <c r="I42" s="58"/>
    </row>
    <row r="43" spans="1:9" ht="30.75" customHeight="1" x14ac:dyDescent="0.2">
      <c r="A43" s="1" t="s">
        <v>42</v>
      </c>
      <c r="B43" s="64"/>
      <c r="C43" s="15"/>
      <c r="D43" s="14"/>
      <c r="E43" s="14"/>
      <c r="F43" s="14"/>
      <c r="G43" s="19">
        <v>75</v>
      </c>
      <c r="H43" s="20" t="s">
        <v>19</v>
      </c>
      <c r="I43" s="58"/>
    </row>
    <row r="44" spans="1:9" ht="29.25" customHeight="1" x14ac:dyDescent="0.2">
      <c r="A44" s="1" t="s">
        <v>43</v>
      </c>
      <c r="B44" s="65"/>
      <c r="C44" s="26"/>
      <c r="D44" s="14"/>
      <c r="E44" s="14"/>
      <c r="F44" s="14"/>
      <c r="G44" s="19">
        <v>75</v>
      </c>
      <c r="H44" s="20" t="s">
        <v>20</v>
      </c>
      <c r="I44" s="58"/>
    </row>
    <row r="45" spans="1:9" ht="25.5" customHeight="1" x14ac:dyDescent="0.2">
      <c r="A45" s="96" t="s">
        <v>104</v>
      </c>
      <c r="B45" s="96"/>
      <c r="C45" s="96"/>
      <c r="D45" s="14"/>
      <c r="E45" s="14"/>
      <c r="F45" s="14"/>
      <c r="G45" s="18">
        <v>75</v>
      </c>
      <c r="H45" s="18" t="s">
        <v>21</v>
      </c>
      <c r="I45" s="59">
        <f>SUM(I43:I44)</f>
        <v>0</v>
      </c>
    </row>
    <row r="46" spans="1:9" ht="27.75" customHeight="1" x14ac:dyDescent="0.2">
      <c r="A46" s="96"/>
      <c r="B46" s="96"/>
      <c r="C46" s="96"/>
      <c r="D46" s="15"/>
      <c r="E46" s="15"/>
      <c r="F46" s="14"/>
      <c r="G46" s="18">
        <v>76</v>
      </c>
      <c r="H46" s="18" t="s">
        <v>36</v>
      </c>
      <c r="I46" s="57"/>
    </row>
    <row r="47" spans="1:9" ht="27" customHeight="1" x14ac:dyDescent="0.2">
      <c r="A47" s="29"/>
      <c r="B47" s="88"/>
      <c r="C47" s="26"/>
      <c r="D47" s="15"/>
      <c r="E47" s="15"/>
      <c r="F47" s="14"/>
      <c r="G47" s="18">
        <v>77</v>
      </c>
      <c r="H47" s="18" t="s">
        <v>37</v>
      </c>
      <c r="I47" s="57"/>
    </row>
    <row r="48" spans="1:9" ht="21" customHeight="1" x14ac:dyDescent="0.2">
      <c r="A48" s="34"/>
      <c r="B48" s="89"/>
      <c r="C48" s="26"/>
      <c r="D48" s="15"/>
      <c r="E48" s="15"/>
      <c r="F48" s="14"/>
      <c r="G48" s="18">
        <v>78</v>
      </c>
      <c r="H48" s="18" t="s">
        <v>22</v>
      </c>
      <c r="I48" s="57"/>
    </row>
    <row r="49" spans="1:9" s="29" customFormat="1" ht="27" customHeight="1" x14ac:dyDescent="0.2">
      <c r="A49" s="10"/>
      <c r="B49" s="90"/>
      <c r="C49" s="27"/>
      <c r="D49" s="26"/>
      <c r="E49" s="26"/>
      <c r="F49" s="28"/>
      <c r="G49" s="18">
        <v>79</v>
      </c>
      <c r="H49" s="18" t="s">
        <v>38</v>
      </c>
      <c r="I49" s="57"/>
    </row>
    <row r="50" spans="1:9" s="29" customFormat="1" ht="27" customHeight="1" x14ac:dyDescent="0.2">
      <c r="A50" s="42"/>
      <c r="B50" s="43"/>
      <c r="C50" s="30"/>
      <c r="D50" s="15"/>
      <c r="E50" s="15"/>
      <c r="F50" s="28"/>
      <c r="G50" s="18">
        <v>87</v>
      </c>
      <c r="H50" s="18" t="s">
        <v>30</v>
      </c>
      <c r="I50" s="63">
        <f>$C$37</f>
        <v>0</v>
      </c>
    </row>
    <row r="51" spans="1:9" s="29" customFormat="1" ht="25.5" customHeight="1" x14ac:dyDescent="0.2">
      <c r="A51" s="32"/>
      <c r="B51" s="32"/>
      <c r="C51" s="31"/>
      <c r="D51" s="15"/>
      <c r="E51" s="15"/>
      <c r="F51" s="28"/>
      <c r="G51" s="18"/>
      <c r="H51" s="18" t="s">
        <v>7</v>
      </c>
      <c r="I51" s="59">
        <f>SUM(I45:I50,I26:I42)</f>
        <v>0</v>
      </c>
    </row>
    <row r="52" spans="1:9" s="29" customFormat="1" ht="27" customHeight="1" x14ac:dyDescent="0.2">
      <c r="A52" s="87"/>
      <c r="B52" s="87"/>
      <c r="C52" s="87"/>
      <c r="D52" s="26"/>
      <c r="E52" s="26"/>
      <c r="F52" s="28"/>
      <c r="G52" s="18"/>
      <c r="H52" s="23" t="s">
        <v>23</v>
      </c>
      <c r="I52" s="61" t="str">
        <f>IF(C38&gt;I51,C38-I51,"")</f>
        <v/>
      </c>
    </row>
    <row r="53" spans="1:9" s="29" customFormat="1" ht="26.25" customHeight="1" x14ac:dyDescent="0.2">
      <c r="A53" s="32"/>
      <c r="B53" s="44"/>
      <c r="C53" s="33"/>
      <c r="D53" s="26"/>
      <c r="E53" s="26"/>
      <c r="F53" s="28"/>
      <c r="G53" s="18"/>
      <c r="H53" s="23" t="s">
        <v>17</v>
      </c>
      <c r="I53" s="61">
        <f>SUM(I51:I52)</f>
        <v>0</v>
      </c>
    </row>
    <row r="54" spans="1:9" s="29" customFormat="1" ht="12.75" customHeight="1" x14ac:dyDescent="0.2">
      <c r="A54" s="10"/>
      <c r="B54" s="10"/>
      <c r="C54" s="10"/>
      <c r="F54" s="32"/>
      <c r="G54" s="12"/>
      <c r="H54" s="10"/>
      <c r="I54" s="10"/>
    </row>
    <row r="55" spans="1:9" x14ac:dyDescent="0.2">
      <c r="D55" s="29"/>
      <c r="E55" s="29"/>
    </row>
  </sheetData>
  <mergeCells count="20">
    <mergeCell ref="A13:B13"/>
    <mergeCell ref="A52:C52"/>
    <mergeCell ref="B47:B49"/>
    <mergeCell ref="A5:B7"/>
    <mergeCell ref="C8:H8"/>
    <mergeCell ref="C24:C25"/>
    <mergeCell ref="F24:F25"/>
    <mergeCell ref="A45:C46"/>
    <mergeCell ref="H11:I11"/>
    <mergeCell ref="A21:B21"/>
    <mergeCell ref="A24:A25"/>
    <mergeCell ref="B24:B25"/>
    <mergeCell ref="H14:I14"/>
    <mergeCell ref="I33:I34"/>
    <mergeCell ref="I40:I41"/>
    <mergeCell ref="G33:G37"/>
    <mergeCell ref="G40:G41"/>
    <mergeCell ref="I24:I25"/>
    <mergeCell ref="G24:G25"/>
    <mergeCell ref="H24:H25"/>
  </mergeCells>
  <conditionalFormatting sqref="H11:I11">
    <cfRule type="containsText" dxfId="1" priority="1" operator="containsText" text=" Cliquer sur cette zone et selectionner votre n° de dossier Sias">
      <formula>NOT(ISERROR(SEARCH(" Cliquer sur cette zone et selectionner votre n° de dossier Sias",H11)))</formula>
    </cfRule>
    <cfRule type="containsText" dxfId="0" priority="2" stopIfTrue="1" operator="containsText" text="Merci de selectionner votre n° de dossier Sias">
      <formula>NOT(ISERROR(SEARCH("Merci de selectionner votre n° de dossier Sias",H11)))</formula>
    </cfRule>
  </conditionalFormatting>
  <hyperlinks>
    <hyperlink ref="B17" r:id="rId1"/>
  </hyperlinks>
  <printOptions horizontalCentered="1" verticalCentered="1"/>
  <pageMargins left="0.19685039370078741" right="0.19685039370078741" top="0.39370078740157483" bottom="0.39370078740157483" header="0.31496062992125984" footer="0.31496062992125984"/>
  <pageSetup paperSize="9" scale="53" orientation="portrait" r:id="rId2"/>
  <headerFooter alignWithMargins="0">
    <oddFooter>&amp;L&amp;A&amp;R&amp;P/&amp;N</oddFooter>
  </headerFooter>
  <ignoredErrors>
    <ignoredError sqref="H12" evalError="1"/>
  </ignoredErrors>
  <drawing r:id="rId3"/>
  <legacyDrawing r:id="rId4"/>
  <extLst>
    <ext xmlns:x14="http://schemas.microsoft.com/office/spreadsheetml/2009/9/main" uri="{CCE6A557-97BC-4b89-ADB6-D9C93CAAB3DF}">
      <x14:dataValidations xmlns:xm="http://schemas.microsoft.com/office/excel/2006/main" count="4">
        <x14:dataValidation type="list" allowBlank="1" showInputMessage="1" showErrorMessage="1">
          <x14:formula1>
            <xm:f>'BASE GESTIONNAIRES RAM'!$A$2:$A$39</xm:f>
          </x14:formula1>
          <xm:sqref>H11:I11</xm:sqref>
        </x14:dataValidation>
        <x14:dataValidation type="list" allowBlank="1" showInputMessage="1" showErrorMessage="1">
          <x14:formula1>
            <xm:f>'BASE GESTIONNAIRES RAM'!$E:$E</xm:f>
          </x14:formula1>
          <xm:sqref>H12</xm:sqref>
        </x14:dataValidation>
        <x14:dataValidation type="list" allowBlank="1" showInputMessage="1" showErrorMessage="1">
          <x14:formula1>
            <xm:f>'BASE GESTIONNAIRES RAM'!$F:$F</xm:f>
          </x14:formula1>
          <xm:sqref>H16</xm:sqref>
        </x14:dataValidation>
        <x14:dataValidation type="list" allowBlank="1" showInputMessage="1" showErrorMessage="1">
          <x14:formula1>
            <xm:f>'BASE GESTIONNAIRES RAM'!$G:$G</xm:f>
          </x14:formula1>
          <xm:sqref>H14:I14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H39"/>
  <sheetViews>
    <sheetView showGridLines="0" workbookViewId="0">
      <pane ySplit="1" topLeftCell="A2" activePane="bottomLeft" state="frozen"/>
      <selection pane="bottomLeft" activeCell="J20" sqref="J20"/>
    </sheetView>
  </sheetViews>
  <sheetFormatPr baseColWidth="10" defaultColWidth="9.140625" defaultRowHeight="12.75" x14ac:dyDescent="0.2"/>
  <cols>
    <col min="1" max="1" width="14" style="5" customWidth="1"/>
    <col min="2" max="2" width="17.42578125" style="5" bestFit="1" customWidth="1"/>
    <col min="3" max="3" width="70.85546875" style="5" bestFit="1" customWidth="1"/>
    <col min="4" max="4" width="15.42578125" style="5" bestFit="1" customWidth="1"/>
    <col min="5" max="5" width="30.85546875" style="5" bestFit="1" customWidth="1"/>
    <col min="6" max="6" width="37" style="5" bestFit="1" customWidth="1"/>
    <col min="7" max="7" width="19.140625" style="5" bestFit="1" customWidth="1"/>
    <col min="8" max="8" width="30" style="5" bestFit="1" customWidth="1"/>
    <col min="9" max="16384" width="9.140625" style="5"/>
  </cols>
  <sheetData>
    <row r="1" spans="1:8" ht="38.25" x14ac:dyDescent="0.2">
      <c r="A1" s="2" t="s">
        <v>44</v>
      </c>
      <c r="B1" s="3" t="s">
        <v>45</v>
      </c>
      <c r="C1" s="2" t="s">
        <v>46</v>
      </c>
      <c r="D1" s="4" t="s">
        <v>47</v>
      </c>
      <c r="E1" s="2" t="s">
        <v>48</v>
      </c>
      <c r="F1" s="2" t="s">
        <v>49</v>
      </c>
      <c r="G1" s="2" t="s">
        <v>50</v>
      </c>
      <c r="H1" s="2" t="s">
        <v>51</v>
      </c>
    </row>
    <row r="2" spans="1:8" s="9" customFormat="1" ht="63.75" x14ac:dyDescent="0.2">
      <c r="A2" s="6" t="s">
        <v>183</v>
      </c>
      <c r="B2" s="7"/>
      <c r="C2" s="6"/>
      <c r="D2" s="8"/>
      <c r="E2" s="6"/>
      <c r="F2" s="6"/>
      <c r="G2" s="6"/>
      <c r="H2" s="6"/>
    </row>
    <row r="3" spans="1:8" x14ac:dyDescent="0.2">
      <c r="A3" s="74">
        <v>200200154</v>
      </c>
      <c r="B3" s="74"/>
      <c r="C3" s="76" t="s">
        <v>113</v>
      </c>
      <c r="D3" s="75"/>
      <c r="E3" s="76" t="s">
        <v>76</v>
      </c>
      <c r="F3" s="76" t="s">
        <v>99</v>
      </c>
      <c r="G3" s="76" t="s">
        <v>112</v>
      </c>
      <c r="H3" s="76" t="s">
        <v>61</v>
      </c>
    </row>
    <row r="4" spans="1:8" x14ac:dyDescent="0.2">
      <c r="A4" s="77">
        <v>200200156</v>
      </c>
      <c r="B4" s="77"/>
      <c r="C4" s="76" t="s">
        <v>115</v>
      </c>
      <c r="D4" s="75"/>
      <c r="E4" s="76" t="s">
        <v>77</v>
      </c>
      <c r="F4" s="76" t="s">
        <v>99</v>
      </c>
      <c r="G4" s="76" t="s">
        <v>114</v>
      </c>
      <c r="H4" s="76" t="s">
        <v>54</v>
      </c>
    </row>
    <row r="5" spans="1:8" x14ac:dyDescent="0.2">
      <c r="A5" s="74">
        <v>200200158</v>
      </c>
      <c r="B5" s="74"/>
      <c r="C5" s="76" t="s">
        <v>117</v>
      </c>
      <c r="D5" s="75"/>
      <c r="E5" s="76" t="s">
        <v>78</v>
      </c>
      <c r="F5" s="76" t="s">
        <v>99</v>
      </c>
      <c r="G5" s="76" t="s">
        <v>116</v>
      </c>
      <c r="H5" s="76" t="s">
        <v>53</v>
      </c>
    </row>
    <row r="6" spans="1:8" x14ac:dyDescent="0.2">
      <c r="A6" s="70">
        <v>200200162</v>
      </c>
      <c r="B6" s="70"/>
      <c r="C6" s="72" t="s">
        <v>118</v>
      </c>
      <c r="D6" s="71"/>
      <c r="E6" s="72" t="s">
        <v>79</v>
      </c>
      <c r="F6" s="72" t="s">
        <v>99</v>
      </c>
      <c r="G6" s="73" t="s">
        <v>116</v>
      </c>
      <c r="H6" s="73" t="s">
        <v>58</v>
      </c>
    </row>
    <row r="7" spans="1:8" ht="15" x14ac:dyDescent="0.25">
      <c r="A7" s="70" t="s">
        <v>119</v>
      </c>
      <c r="B7" s="70"/>
      <c r="C7" s="72" t="s">
        <v>115</v>
      </c>
      <c r="D7" s="71"/>
      <c r="E7" s="78" t="s">
        <v>80</v>
      </c>
      <c r="F7" s="72" t="s">
        <v>99</v>
      </c>
      <c r="G7" s="73" t="s">
        <v>120</v>
      </c>
      <c r="H7" s="73" t="s">
        <v>54</v>
      </c>
    </row>
    <row r="8" spans="1:8" ht="15" x14ac:dyDescent="0.25">
      <c r="A8" s="70" t="s">
        <v>121</v>
      </c>
      <c r="B8" s="70"/>
      <c r="C8" s="72" t="s">
        <v>123</v>
      </c>
      <c r="D8" s="71"/>
      <c r="E8" s="78" t="s">
        <v>81</v>
      </c>
      <c r="F8" s="72" t="s">
        <v>99</v>
      </c>
      <c r="G8" s="73" t="s">
        <v>122</v>
      </c>
      <c r="H8" s="73" t="s">
        <v>60</v>
      </c>
    </row>
    <row r="9" spans="1:8" ht="15" x14ac:dyDescent="0.25">
      <c r="A9" s="70" t="s">
        <v>124</v>
      </c>
      <c r="B9" s="70"/>
      <c r="C9" s="72" t="s">
        <v>126</v>
      </c>
      <c r="D9" s="71"/>
      <c r="E9" s="78" t="s">
        <v>82</v>
      </c>
      <c r="F9" s="72" t="s">
        <v>99</v>
      </c>
      <c r="G9" s="73" t="s">
        <v>125</v>
      </c>
      <c r="H9" s="73" t="s">
        <v>64</v>
      </c>
    </row>
    <row r="10" spans="1:8" ht="15" x14ac:dyDescent="0.25">
      <c r="A10" s="70" t="s">
        <v>127</v>
      </c>
      <c r="B10" s="70"/>
      <c r="C10" s="72" t="s">
        <v>129</v>
      </c>
      <c r="D10" s="71"/>
      <c r="E10" s="78" t="s">
        <v>83</v>
      </c>
      <c r="F10" s="72" t="s">
        <v>99</v>
      </c>
      <c r="G10" s="73" t="s">
        <v>128</v>
      </c>
      <c r="H10" s="73" t="s">
        <v>56</v>
      </c>
    </row>
    <row r="11" spans="1:8" ht="15" x14ac:dyDescent="0.25">
      <c r="A11" s="70" t="s">
        <v>130</v>
      </c>
      <c r="B11" s="70"/>
      <c r="C11" s="72" t="s">
        <v>132</v>
      </c>
      <c r="D11" s="71"/>
      <c r="E11" s="78" t="s">
        <v>84</v>
      </c>
      <c r="F11" s="72" t="s">
        <v>99</v>
      </c>
      <c r="G11" s="73" t="s">
        <v>131</v>
      </c>
      <c r="H11" s="73" t="s">
        <v>59</v>
      </c>
    </row>
    <row r="12" spans="1:8" ht="15" x14ac:dyDescent="0.25">
      <c r="A12" s="70" t="s">
        <v>133</v>
      </c>
      <c r="B12" s="70"/>
      <c r="C12" s="72" t="s">
        <v>115</v>
      </c>
      <c r="D12" s="71"/>
      <c r="E12" s="78" t="s">
        <v>85</v>
      </c>
      <c r="F12" s="72" t="s">
        <v>99</v>
      </c>
      <c r="G12" s="73" t="s">
        <v>134</v>
      </c>
      <c r="H12" s="73" t="s">
        <v>54</v>
      </c>
    </row>
    <row r="13" spans="1:8" ht="15" x14ac:dyDescent="0.25">
      <c r="A13" s="70" t="s">
        <v>135</v>
      </c>
      <c r="B13" s="70"/>
      <c r="C13" s="72" t="s">
        <v>137</v>
      </c>
      <c r="D13" s="71"/>
      <c r="E13" s="78" t="s">
        <v>185</v>
      </c>
      <c r="F13" s="72" t="s">
        <v>99</v>
      </c>
      <c r="G13" s="73" t="s">
        <v>136</v>
      </c>
      <c r="H13" s="73" t="s">
        <v>57</v>
      </c>
    </row>
    <row r="14" spans="1:8" ht="15" x14ac:dyDescent="0.25">
      <c r="A14" s="70" t="s">
        <v>138</v>
      </c>
      <c r="B14" s="70"/>
      <c r="C14" s="72" t="s">
        <v>126</v>
      </c>
      <c r="D14" s="71"/>
      <c r="E14" s="78" t="s">
        <v>86</v>
      </c>
      <c r="F14" s="72" t="s">
        <v>99</v>
      </c>
      <c r="G14" s="73" t="s">
        <v>125</v>
      </c>
      <c r="H14" s="73" t="s">
        <v>64</v>
      </c>
    </row>
    <row r="15" spans="1:8" x14ac:dyDescent="0.2">
      <c r="A15" s="70" t="s">
        <v>140</v>
      </c>
      <c r="B15" s="70"/>
      <c r="C15" s="72" t="s">
        <v>142</v>
      </c>
      <c r="D15" s="71"/>
      <c r="E15" s="79" t="s">
        <v>87</v>
      </c>
      <c r="F15" s="72" t="s">
        <v>99</v>
      </c>
      <c r="G15" s="73" t="s">
        <v>141</v>
      </c>
      <c r="H15" s="73" t="s">
        <v>52</v>
      </c>
    </row>
    <row r="16" spans="1:8" ht="15" x14ac:dyDescent="0.25">
      <c r="A16" s="70" t="s">
        <v>144</v>
      </c>
      <c r="B16" s="70"/>
      <c r="C16" s="72" t="s">
        <v>146</v>
      </c>
      <c r="D16" s="71"/>
      <c r="E16" s="78" t="s">
        <v>90</v>
      </c>
      <c r="F16" s="72" t="s">
        <v>99</v>
      </c>
      <c r="G16" s="73" t="s">
        <v>145</v>
      </c>
      <c r="H16" s="73" t="s">
        <v>68</v>
      </c>
    </row>
    <row r="17" spans="1:8" x14ac:dyDescent="0.2">
      <c r="A17" s="70" t="s">
        <v>147</v>
      </c>
      <c r="B17" s="70"/>
      <c r="C17" s="72" t="s">
        <v>150</v>
      </c>
      <c r="D17" s="71"/>
      <c r="E17" s="79" t="s">
        <v>148</v>
      </c>
      <c r="F17" s="72" t="s">
        <v>99</v>
      </c>
      <c r="G17" s="73" t="s">
        <v>149</v>
      </c>
      <c r="H17" s="73" t="s">
        <v>72</v>
      </c>
    </row>
    <row r="18" spans="1:8" ht="15" x14ac:dyDescent="0.25">
      <c r="A18" s="70" t="s">
        <v>151</v>
      </c>
      <c r="B18" s="70"/>
      <c r="C18" s="72" t="s">
        <v>153</v>
      </c>
      <c r="D18" s="71"/>
      <c r="E18" s="78" t="s">
        <v>91</v>
      </c>
      <c r="F18" s="72" t="s">
        <v>99</v>
      </c>
      <c r="G18" s="73" t="s">
        <v>152</v>
      </c>
      <c r="H18" s="73" t="s">
        <v>71</v>
      </c>
    </row>
    <row r="19" spans="1:8" ht="15" x14ac:dyDescent="0.25">
      <c r="A19" s="70" t="s">
        <v>154</v>
      </c>
      <c r="B19" s="70"/>
      <c r="C19" s="72" t="s">
        <v>153</v>
      </c>
      <c r="D19" s="71"/>
      <c r="E19" s="78" t="s">
        <v>92</v>
      </c>
      <c r="F19" s="72" t="s">
        <v>99</v>
      </c>
      <c r="G19" s="73" t="s">
        <v>155</v>
      </c>
      <c r="H19" s="73" t="s">
        <v>100</v>
      </c>
    </row>
    <row r="20" spans="1:8" ht="15" x14ac:dyDescent="0.25">
      <c r="A20" s="70" t="s">
        <v>156</v>
      </c>
      <c r="B20" s="70"/>
      <c r="C20" s="72" t="s">
        <v>115</v>
      </c>
      <c r="D20" s="71"/>
      <c r="E20" s="78" t="s">
        <v>94</v>
      </c>
      <c r="F20" s="72" t="s">
        <v>99</v>
      </c>
      <c r="G20" s="73" t="s">
        <v>114</v>
      </c>
      <c r="H20" s="73" t="s">
        <v>54</v>
      </c>
    </row>
    <row r="21" spans="1:8" ht="15" x14ac:dyDescent="0.25">
      <c r="A21" s="70" t="s">
        <v>158</v>
      </c>
      <c r="B21" s="70"/>
      <c r="C21" s="72" t="s">
        <v>160</v>
      </c>
      <c r="D21" s="71"/>
      <c r="E21" s="78" t="s">
        <v>95</v>
      </c>
      <c r="F21" s="72" t="s">
        <v>99</v>
      </c>
      <c r="G21" s="73" t="s">
        <v>159</v>
      </c>
      <c r="H21" s="73" t="s">
        <v>101</v>
      </c>
    </row>
    <row r="22" spans="1:8" ht="15" x14ac:dyDescent="0.25">
      <c r="A22" s="70" t="s">
        <v>162</v>
      </c>
      <c r="B22" s="70"/>
      <c r="C22" s="72" t="s">
        <v>164</v>
      </c>
      <c r="D22" s="71"/>
      <c r="E22" s="78" t="s">
        <v>97</v>
      </c>
      <c r="F22" s="72" t="s">
        <v>99</v>
      </c>
      <c r="G22" s="73" t="s">
        <v>163</v>
      </c>
      <c r="H22" s="73" t="s">
        <v>55</v>
      </c>
    </row>
    <row r="23" spans="1:8" ht="15" x14ac:dyDescent="0.25">
      <c r="A23" s="70" t="s">
        <v>165</v>
      </c>
      <c r="B23" s="70"/>
      <c r="C23" s="72" t="s">
        <v>168</v>
      </c>
      <c r="D23" s="71"/>
      <c r="E23" s="78" t="s">
        <v>166</v>
      </c>
      <c r="F23" s="72" t="s">
        <v>99</v>
      </c>
      <c r="G23" s="73" t="s">
        <v>167</v>
      </c>
      <c r="H23" s="73" t="s">
        <v>110</v>
      </c>
    </row>
    <row r="24" spans="1:8" ht="15" x14ac:dyDescent="0.25">
      <c r="A24" s="70" t="s">
        <v>170</v>
      </c>
      <c r="B24" s="70"/>
      <c r="C24" s="72" t="s">
        <v>173</v>
      </c>
      <c r="D24" s="71"/>
      <c r="E24" s="78" t="s">
        <v>171</v>
      </c>
      <c r="F24" s="72" t="s">
        <v>99</v>
      </c>
      <c r="G24" s="73" t="s">
        <v>172</v>
      </c>
      <c r="H24" s="73" t="s">
        <v>65</v>
      </c>
    </row>
    <row r="25" spans="1:8" ht="15" x14ac:dyDescent="0.25">
      <c r="A25" s="70" t="s">
        <v>175</v>
      </c>
      <c r="B25" s="70"/>
      <c r="C25" s="72" t="s">
        <v>177</v>
      </c>
      <c r="D25" s="71"/>
      <c r="E25" s="78" t="s">
        <v>88</v>
      </c>
      <c r="F25" s="72" t="s">
        <v>99</v>
      </c>
      <c r="G25" s="73" t="s">
        <v>176</v>
      </c>
      <c r="H25" s="73" t="s">
        <v>62</v>
      </c>
    </row>
    <row r="26" spans="1:8" ht="15" x14ac:dyDescent="0.25">
      <c r="A26" s="70" t="s">
        <v>178</v>
      </c>
      <c r="B26" s="70"/>
      <c r="C26" s="72" t="s">
        <v>177</v>
      </c>
      <c r="D26" s="71"/>
      <c r="E26" s="78" t="s">
        <v>89</v>
      </c>
      <c r="F26" s="72" t="s">
        <v>99</v>
      </c>
      <c r="G26" s="73" t="s">
        <v>176</v>
      </c>
      <c r="H26" s="73" t="s">
        <v>62</v>
      </c>
    </row>
    <row r="27" spans="1:8" ht="15" x14ac:dyDescent="0.25">
      <c r="A27" s="70">
        <v>201600268</v>
      </c>
      <c r="B27" s="70"/>
      <c r="C27" s="72" t="s">
        <v>182</v>
      </c>
      <c r="D27" s="71"/>
      <c r="E27" s="78" t="s">
        <v>179</v>
      </c>
      <c r="F27" s="72" t="s">
        <v>99</v>
      </c>
      <c r="G27" s="73" t="s">
        <v>180</v>
      </c>
      <c r="H27" s="73" t="s">
        <v>181</v>
      </c>
    </row>
    <row r="28" spans="1:8" ht="15" x14ac:dyDescent="0.25">
      <c r="A28" s="70">
        <v>201700185</v>
      </c>
      <c r="B28" s="70"/>
      <c r="C28" s="72" t="s">
        <v>187</v>
      </c>
      <c r="D28" s="71"/>
      <c r="E28" s="78" t="s">
        <v>186</v>
      </c>
      <c r="F28" s="72" t="s">
        <v>99</v>
      </c>
      <c r="G28" s="73">
        <v>37250</v>
      </c>
      <c r="H28" s="73" t="s">
        <v>184</v>
      </c>
    </row>
    <row r="29" spans="1:8" ht="15" x14ac:dyDescent="0.25">
      <c r="A29" s="70">
        <v>201700233</v>
      </c>
      <c r="B29" s="70"/>
      <c r="C29" s="72" t="s">
        <v>188</v>
      </c>
      <c r="D29" s="71"/>
      <c r="E29" s="78" t="s">
        <v>139</v>
      </c>
      <c r="F29" s="72" t="s">
        <v>99</v>
      </c>
      <c r="G29" s="73">
        <v>37600</v>
      </c>
      <c r="H29" s="73" t="s">
        <v>67</v>
      </c>
    </row>
    <row r="30" spans="1:8" ht="15" x14ac:dyDescent="0.25">
      <c r="A30" s="70">
        <v>201700241</v>
      </c>
      <c r="B30" s="70"/>
      <c r="C30" s="72" t="s">
        <v>188</v>
      </c>
      <c r="D30" s="71"/>
      <c r="E30" s="78" t="s">
        <v>169</v>
      </c>
      <c r="F30" s="72" t="s">
        <v>99</v>
      </c>
      <c r="G30" s="73">
        <v>37600</v>
      </c>
      <c r="H30" s="73" t="s">
        <v>67</v>
      </c>
    </row>
    <row r="31" spans="1:8" ht="15" x14ac:dyDescent="0.25">
      <c r="A31" s="70">
        <v>201700266</v>
      </c>
      <c r="B31" s="70"/>
      <c r="C31" s="72" t="s">
        <v>188</v>
      </c>
      <c r="D31" s="71"/>
      <c r="E31" s="78" t="s">
        <v>98</v>
      </c>
      <c r="F31" s="72" t="s">
        <v>99</v>
      </c>
      <c r="G31" s="73">
        <v>37240</v>
      </c>
      <c r="H31" s="73" t="s">
        <v>102</v>
      </c>
    </row>
    <row r="32" spans="1:8" ht="15" x14ac:dyDescent="0.25">
      <c r="A32" s="70">
        <v>201700268</v>
      </c>
      <c r="B32" s="70"/>
      <c r="C32" s="72" t="s">
        <v>188</v>
      </c>
      <c r="D32" s="71"/>
      <c r="E32" s="78" t="s">
        <v>96</v>
      </c>
      <c r="F32" s="72" t="s">
        <v>99</v>
      </c>
      <c r="G32" s="73">
        <v>37290</v>
      </c>
      <c r="H32" s="73" t="s">
        <v>161</v>
      </c>
    </row>
    <row r="33" spans="1:8" ht="15" x14ac:dyDescent="0.25">
      <c r="A33" s="70">
        <v>201700284</v>
      </c>
      <c r="B33" s="70"/>
      <c r="C33" s="72" t="s">
        <v>189</v>
      </c>
      <c r="D33" s="71"/>
      <c r="E33" s="78" t="s">
        <v>143</v>
      </c>
      <c r="F33" s="72" t="s">
        <v>99</v>
      </c>
      <c r="G33" s="73">
        <v>37270</v>
      </c>
      <c r="H33" s="73" t="s">
        <v>66</v>
      </c>
    </row>
    <row r="34" spans="1:8" ht="15" x14ac:dyDescent="0.25">
      <c r="A34" s="70">
        <v>201700285</v>
      </c>
      <c r="B34" s="70"/>
      <c r="C34" s="72" t="s">
        <v>189</v>
      </c>
      <c r="D34" s="71"/>
      <c r="E34" s="78" t="s">
        <v>109</v>
      </c>
      <c r="F34" s="72" t="s">
        <v>99</v>
      </c>
      <c r="G34" s="73">
        <v>37270</v>
      </c>
      <c r="H34" s="73" t="s">
        <v>66</v>
      </c>
    </row>
    <row r="35" spans="1:8" ht="15" x14ac:dyDescent="0.25">
      <c r="A35" s="70">
        <v>201700286</v>
      </c>
      <c r="B35" s="70"/>
      <c r="C35" s="72" t="s">
        <v>189</v>
      </c>
      <c r="D35" s="71"/>
      <c r="E35" s="78" t="s">
        <v>93</v>
      </c>
      <c r="F35" s="72" t="s">
        <v>99</v>
      </c>
      <c r="G35" s="73">
        <v>37210</v>
      </c>
      <c r="H35" s="73" t="s">
        <v>69</v>
      </c>
    </row>
    <row r="36" spans="1:8" ht="15" x14ac:dyDescent="0.25">
      <c r="A36" s="70">
        <v>201700290</v>
      </c>
      <c r="B36" s="70"/>
      <c r="C36" s="72" t="s">
        <v>191</v>
      </c>
      <c r="D36" s="71"/>
      <c r="E36" s="78" t="s">
        <v>190</v>
      </c>
      <c r="F36" s="72" t="s">
        <v>99</v>
      </c>
      <c r="G36" s="73">
        <v>37130</v>
      </c>
      <c r="H36" s="73" t="s">
        <v>70</v>
      </c>
    </row>
    <row r="37" spans="1:8" ht="15" x14ac:dyDescent="0.25">
      <c r="A37" s="70">
        <v>201700292</v>
      </c>
      <c r="B37" s="70"/>
      <c r="C37" s="72" t="s">
        <v>193</v>
      </c>
      <c r="D37" s="71"/>
      <c r="E37" s="78" t="s">
        <v>192</v>
      </c>
      <c r="F37" s="72" t="s">
        <v>99</v>
      </c>
      <c r="G37" s="73">
        <v>37800</v>
      </c>
      <c r="H37" s="73" t="s">
        <v>63</v>
      </c>
    </row>
    <row r="38" spans="1:8" ht="15" x14ac:dyDescent="0.25">
      <c r="A38" s="70">
        <v>201700293</v>
      </c>
      <c r="B38" s="70"/>
      <c r="C38" s="72" t="s">
        <v>193</v>
      </c>
      <c r="D38" s="71"/>
      <c r="E38" s="78" t="s">
        <v>194</v>
      </c>
      <c r="F38" s="72" t="s">
        <v>99</v>
      </c>
      <c r="G38" s="73">
        <v>37220</v>
      </c>
      <c r="H38" s="73" t="s">
        <v>174</v>
      </c>
    </row>
    <row r="39" spans="1:8" ht="15" x14ac:dyDescent="0.25">
      <c r="A39" s="70">
        <v>201700295</v>
      </c>
      <c r="B39" s="70"/>
      <c r="C39" s="72" t="s">
        <v>196</v>
      </c>
      <c r="D39" s="71"/>
      <c r="E39" s="78" t="s">
        <v>195</v>
      </c>
      <c r="F39" s="72" t="s">
        <v>99</v>
      </c>
      <c r="G39" s="73">
        <v>37370</v>
      </c>
      <c r="H39" s="73" t="s">
        <v>157</v>
      </c>
    </row>
  </sheetData>
  <sheetProtection password="CD69" sheet="1" objects="1" scenarios="1"/>
  <pageMargins left="0.78740157480314965" right="0.78740157480314965" top="0.98425196850393704" bottom="0.98425196850393704" header="0.51181102362204722" footer="0.51181102362204722"/>
  <pageSetup paperSize="8" scale="83" fitToHeight="0" orientation="landscape" r:id="rId1"/>
  <headerFooter alignWithMargins="0">
    <oddHeader>&amp;A</oddHeader>
    <oddFoote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5</vt:i4>
      </vt:variant>
    </vt:vector>
  </HeadingPairs>
  <TitlesOfParts>
    <vt:vector size="7" baseType="lpstr">
      <vt:lpstr>Budget Prév. 2018</vt:lpstr>
      <vt:lpstr>BASE GESTIONNAIRES RAM</vt:lpstr>
      <vt:lpstr>'BASE GESTIONNAIRES RAM'!AFC_GEST_EQUIP</vt:lpstr>
      <vt:lpstr>'BASE GESTIONNAIRES RAM'!Impression_des_titres</vt:lpstr>
      <vt:lpstr>NUMDOSSIER</vt:lpstr>
      <vt:lpstr>TABLEIDENTIF</vt:lpstr>
      <vt:lpstr>'BASE GESTIONNAIRES RAM'!Zone_d_impression</vt:lpstr>
    </vt:vector>
  </TitlesOfParts>
  <Company>CAF DE POITIERS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u1014861</dc:creator>
  <cp:lastModifiedBy>Carine DALUS 371</cp:lastModifiedBy>
  <cp:lastPrinted>2016-12-05T12:32:00Z</cp:lastPrinted>
  <dcterms:created xsi:type="dcterms:W3CDTF">2009-10-28T10:02:34Z</dcterms:created>
  <dcterms:modified xsi:type="dcterms:W3CDTF">2018-01-08T07:22:54Z</dcterms:modified>
</cp:coreProperties>
</file>