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Y:\Pilotage A. Sociale\09. Modèles docs-Plans\Action Sociale\Campagne PS\PS 2019-2020\1. Formulaires\FJT\"/>
    </mc:Choice>
  </mc:AlternateContent>
  <xr:revisionPtr revIDLastSave="0" documentId="13_ncr:1_{63514028-5511-451C-86B4-28459D0F8196}" xr6:coauthVersionLast="41" xr6:coauthVersionMax="41" xr10:uidLastSave="{00000000-0000-0000-0000-000000000000}"/>
  <bookViews>
    <workbookView xWindow="330" yWindow="-120" windowWidth="28590" windowHeight="15840" xr2:uid="{00000000-000D-0000-FFFF-FFFF00000000}"/>
  </bookViews>
  <sheets>
    <sheet name="Budge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FJT'!$A$1:$H$9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FJT'!$A$1:$H$9</definedName>
    <definedName name="_xlnm.Print_Area" localSheetId="0">'Budget FJT'!$A$1:$G$59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8" i="1"/>
  <c r="C9" i="1"/>
  <c r="C11" i="1"/>
  <c r="F27" i="1"/>
  <c r="F28" i="1" s="1"/>
  <c r="F38" i="1"/>
  <c r="F39" i="1" s="1"/>
  <c r="F46" i="1"/>
  <c r="F47" i="1" s="1"/>
  <c r="F52" i="1"/>
  <c r="C56" i="1" s="1"/>
  <c r="F48" i="1" l="1"/>
  <c r="C50" i="1" s="1"/>
  <c r="C55" i="1" s="1"/>
</calcChain>
</file>

<file path=xl/sharedStrings.xml><?xml version="1.0" encoding="utf-8"?>
<sst xmlns="http://schemas.openxmlformats.org/spreadsheetml/2006/main" count="104" uniqueCount="77">
  <si>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</si>
  <si>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</si>
  <si>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</si>
  <si>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</si>
  <si>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</si>
  <si>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</si>
  <si>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</si>
  <si>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</si>
  <si>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</si>
  <si>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</si>
  <si>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</si>
  <si>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</si>
  <si>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</si>
  <si>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</si>
  <si>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</si>
  <si>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</si>
  <si>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</si>
  <si>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</si>
  <si>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</si>
  <si>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</si>
  <si>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</si>
  <si>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</si>
  <si>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</si>
  <si>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</si>
  <si>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</si>
  <si>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</si>
  <si>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</si>
  <si>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</si>
  <si>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</si>
  <si>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</si>
  <si>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</si>
  <si>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</si>
  <si>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</si>
  <si>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</si>
  <si>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</si>
  <si>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</si>
  <si>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</si>
  <si>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</si>
  <si>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</si>
  <si>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</si>
  <si>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</si>
  <si>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200200107</t>
  </si>
  <si>
    <t>200200143</t>
  </si>
  <si>
    <t>200200144</t>
  </si>
  <si>
    <t>200200145</t>
  </si>
  <si>
    <t>201100361</t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</si>
  <si>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</si>
  <si>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</si>
  <si>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</si>
  <si>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</si>
  <si>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</si>
  <si>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</si>
  <si>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</si>
  <si>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</si>
  <si>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</si>
  <si>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</si>
  <si>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</si>
  <si>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</si>
  <si>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merci de selectionner votre n° de dossier SIAS</t>
  </si>
  <si>
    <t>Signature :                                                       Cachet</t>
  </si>
  <si>
    <t>Corbeille S@fir :</t>
  </si>
  <si>
    <t>Prèv PSO</t>
  </si>
  <si>
    <t>Eléments budgétaires pour le calcul de la Prestation de service 
"Action socio-éducative"</t>
  </si>
  <si>
    <t>FOYER DE JEUNES TRAVAILLEURS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</si>
  <si>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</si>
  <si>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</si>
  <si>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</si>
  <si>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</si>
  <si>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</si>
  <si>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ASSOC JEUNESSE ET HABITAT</t>
  </si>
  <si>
    <t>201600220</t>
  </si>
  <si>
    <t>F.J.T. Résidence de Alternance</t>
  </si>
  <si>
    <t xml:space="preserve">Plafond 2018 =  390 715 €, soit PS maximum de 117 215 € </t>
  </si>
  <si>
    <t>(1) Assiette 2 maximum (2018) = 2 980 € par lit agréé (effectif selon le dernier Agrément préfectoral)</t>
  </si>
  <si>
    <t>Exercices 2020</t>
  </si>
  <si>
    <t>Prévisionnel 2020</t>
  </si>
  <si>
    <t>PS 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</si>
</sst>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b/>
      <sz val="11"/>
      <name val="Arial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1"/>
      <name val="Arial"/>
      <family val="2"/>
    </font>
    <font>
      <b/>
      <u/>
      <sz val="16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164" fontId="14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164" fontId="14" fillId="4" borderId="12" xfId="0" applyNumberFormat="1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164" fontId="14" fillId="4" borderId="15" xfId="0" applyNumberFormat="1" applyFont="1" applyFill="1" applyBorder="1" applyAlignment="1" applyProtection="1">
      <alignment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164" fontId="14" fillId="4" borderId="18" xfId="0" applyNumberFormat="1" applyFont="1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14" fillId="4" borderId="21" xfId="0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164" fontId="14" fillId="4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7" fillId="5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7" fillId="6" borderId="26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 wrapText="1"/>
      <protection locked="0"/>
    </xf>
    <xf numFmtId="165" fontId="14" fillId="4" borderId="7" xfId="0" applyNumberFormat="1" applyFont="1" applyFill="1" applyBorder="1" applyAlignment="1" applyProtection="1">
      <alignment vertical="center"/>
      <protection locked="0"/>
    </xf>
    <xf numFmtId="165" fontId="14" fillId="4" borderId="12" xfId="0" applyNumberFormat="1" applyFont="1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 wrapText="1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165" fontId="14" fillId="4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7" fillId="5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7" fillId="6" borderId="34" xfId="0" applyNumberFormat="1" applyFont="1" applyFill="1" applyBorder="1" applyAlignment="1" applyProtection="1">
      <alignment vertical="center"/>
    </xf>
    <xf numFmtId="0" fontId="0" fillId="4" borderId="35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/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164" fontId="14" fillId="4" borderId="37" xfId="0" applyNumberFormat="1" applyFont="1" applyFill="1" applyBorder="1" applyAlignment="1" applyProtection="1">
      <alignment vertical="center"/>
      <protection locked="0"/>
    </xf>
    <xf numFmtId="0" fontId="0" fillId="4" borderId="38" xfId="0" applyFill="1" applyBorder="1" applyAlignment="1" applyProtection="1">
      <alignment vertical="center"/>
      <protection locked="0"/>
    </xf>
    <xf numFmtId="164" fontId="17" fillId="5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7" fillId="6" borderId="40" xfId="0" applyNumberFormat="1" applyFont="1" applyFill="1" applyBorder="1" applyAlignment="1" applyProtection="1">
      <alignment vertical="center"/>
    </xf>
    <xf numFmtId="165" fontId="17" fillId="3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8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4" borderId="42" xfId="0" applyNumberFormat="1" applyFont="1" applyFill="1" applyBorder="1" applyAlignment="1" applyProtection="1">
      <alignment horizontal="center" vertical="center"/>
      <protection locked="0"/>
    </xf>
    <xf numFmtId="44" fontId="17" fillId="0" borderId="42" xfId="0" applyNumberFormat="1" applyFont="1" applyBorder="1" applyAlignment="1" applyProtection="1">
      <alignment vertical="center"/>
    </xf>
    <xf numFmtId="0" fontId="19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7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1" fillId="5" borderId="42" xfId="2" quotePrefix="1" applyNumberFormat="1" applyFont="1" applyFill="1" applyBorder="1" applyAlignment="1">
      <alignment horizontal="center" vertical="center" wrapText="1"/>
    </xf>
    <xf numFmtId="0" fontId="21" fillId="5" borderId="50" xfId="2" quotePrefix="1" applyNumberFormat="1" applyFont="1" applyFill="1" applyBorder="1" applyAlignment="1">
      <alignment horizontal="center" vertical="center" wrapText="1"/>
    </xf>
    <xf numFmtId="0" fontId="21" fillId="5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1" fillId="0" borderId="52" xfId="2" quotePrefix="1" applyNumberFormat="1" applyFont="1" applyFill="1" applyBorder="1" applyAlignment="1">
      <alignment horizontal="center" vertical="center" wrapText="1"/>
    </xf>
    <xf numFmtId="0" fontId="21" fillId="0" borderId="53" xfId="2" quotePrefix="1" applyNumberFormat="1" applyFont="1" applyFill="1" applyBorder="1" applyAlignment="1">
      <alignment horizontal="center" vertical="center" wrapText="1"/>
    </xf>
    <xf numFmtId="0" fontId="21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0" fillId="0" borderId="55" xfId="0" quotePrefix="1" applyNumberFormat="1" applyBorder="1"/>
    <xf numFmtId="0" fontId="0" fillId="0" borderId="56" xfId="0" quotePrefix="1" applyNumberFormat="1" applyBorder="1" applyAlignment="1">
      <alignment horizontal="center"/>
    </xf>
    <xf numFmtId="0" fontId="23" fillId="0" borderId="52" xfId="2" quotePrefix="1" applyNumberFormat="1" applyFont="1" applyFill="1" applyBorder="1" applyAlignment="1">
      <alignment horizontal="left" vertical="center" wrapText="1"/>
    </xf>
    <xf numFmtId="0" fontId="20" fillId="4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16" fillId="4" borderId="14" xfId="0" applyFont="1" applyFill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2" fillId="0" borderId="59" xfId="0" applyFont="1" applyBorder="1" applyAlignment="1" applyProtection="1">
      <alignment horizontal="left" vertical="center" wrapText="1"/>
      <protection locked="0"/>
    </xf>
    <xf numFmtId="0" fontId="22" fillId="0" borderId="51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</xf>
    <xf numFmtId="0" fontId="5" fillId="3" borderId="64" xfId="0" applyFont="1" applyFill="1" applyBorder="1" applyAlignment="1" applyProtection="1">
      <alignment horizontal="left" vertical="center"/>
    </xf>
    <xf numFmtId="0" fontId="11" fillId="3" borderId="65" xfId="0" applyFont="1" applyFill="1" applyBorder="1" applyAlignment="1" applyProtection="1">
      <alignment horizontal="left" vertical="center"/>
    </xf>
    <xf numFmtId="0" fontId="11" fillId="3" borderId="66" xfId="0" applyFont="1" applyFill="1" applyBorder="1" applyAlignment="1" applyProtection="1">
      <alignment horizontal="left" vertical="center"/>
    </xf>
    <xf numFmtId="0" fontId="12" fillId="3" borderId="67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12" fillId="3" borderId="76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70" xfId="0" applyFont="1" applyFill="1" applyBorder="1" applyAlignment="1" applyProtection="1">
      <alignment horizontal="center" vertical="center" wrapText="1"/>
    </xf>
    <xf numFmtId="0" fontId="12" fillId="3" borderId="71" xfId="0" applyFont="1" applyFill="1" applyBorder="1" applyAlignment="1" applyProtection="1">
      <alignment horizontal="center" vertical="center" wrapText="1"/>
    </xf>
    <xf numFmtId="0" fontId="13" fillId="3" borderId="72" xfId="0" applyFont="1" applyFill="1" applyBorder="1" applyAlignment="1" applyProtection="1">
      <alignment horizontal="center" vertical="center" wrapText="1"/>
    </xf>
    <xf numFmtId="0" fontId="13" fillId="3" borderId="73" xfId="0" applyFont="1" applyFill="1" applyBorder="1" applyAlignment="1" applyProtection="1">
      <alignment horizontal="center" vertical="center" wrapText="1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6" borderId="74" xfId="0" applyFont="1" applyFill="1" applyBorder="1" applyAlignment="1" applyProtection="1">
      <alignment horizontal="center" vertical="center"/>
    </xf>
    <xf numFmtId="0" fontId="11" fillId="6" borderId="75" xfId="0" applyFont="1" applyFill="1" applyBorder="1" applyAlignment="1" applyProtection="1">
      <alignment horizontal="center" vertical="center"/>
    </xf>
    <xf numFmtId="0" fontId="11" fillId="7" borderId="60" xfId="0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center" vertical="center"/>
    </xf>
    <xf numFmtId="0" fontId="11" fillId="3" borderId="61" xfId="0" applyFont="1" applyFill="1" applyBorder="1" applyAlignment="1" applyProtection="1">
      <alignment horizontal="center" vertical="center"/>
    </xf>
    <xf numFmtId="0" fontId="11" fillId="3" borderId="62" xfId="0" applyFont="1" applyFill="1" applyBorder="1" applyAlignment="1" applyProtection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4" borderId="36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dge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9525</xdr:rowOff>
    </xdr:from>
    <xdr:to>
      <xdr:col>0</xdr:col>
      <xdr:colOff>1152525</xdr:colOff>
      <xdr:row>5</xdr:row>
      <xdr:rowOff>171450</xdr:rowOff>
    </xdr:to>
    <xdr:pic>
      <xdr:nvPicPr>
        <xdr:cNvPr id="1215" name="Pictur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9048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819150</xdr:colOff>
      <xdr:row>2</xdr:row>
      <xdr:rowOff>9525</xdr:rowOff>
    </xdr:from>
    <xdr:to>
      <xdr:col>5</xdr:col>
      <xdr:colOff>3390900</xdr:colOff>
      <xdr:row>5</xdr:row>
      <xdr:rowOff>19050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0820400" y="333375"/>
          <a:ext cx="2571750" cy="1047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4</xdr:col>
      <xdr:colOff>504825</xdr:colOff>
      <xdr:row>5</xdr:row>
      <xdr:rowOff>342900</xdr:rowOff>
    </xdr:from>
    <xdr:to>
      <xdr:col>5</xdr:col>
      <xdr:colOff>3848100</xdr:colOff>
      <xdr:row>7</xdr:row>
      <xdr:rowOff>419100</xdr:rowOff>
    </xdr:to>
    <xdr:pic>
      <xdr:nvPicPr>
        <xdr:cNvPr id="1217" name="Image 26" descr="http://safirstk01.intra.cnaf/AdminV4/tempImg/5283a90bde872.png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704975"/>
          <a:ext cx="45910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57</xdr:row>
      <xdr:rowOff>9525</xdr:rowOff>
    </xdr:from>
    <xdr:to>
      <xdr:col>6</xdr:col>
      <xdr:colOff>673100</xdr:colOff>
      <xdr:row>58</xdr:row>
      <xdr:rowOff>273050</xdr:rowOff>
    </xdr:to>
    <xdr:sp macro="" textlink="">
      <xdr:nvSpPr>
        <xdr:cNvPr id="6" name="Flèche vers le haut 5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H="1">
          <a:off x="14287500" y="21269325"/>
          <a:ext cx="463550" cy="92075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88900</xdr:colOff>
      <xdr:row>5</xdr:row>
      <xdr:rowOff>215901</xdr:rowOff>
    </xdr:from>
    <xdr:to>
      <xdr:col>0</xdr:col>
      <xdr:colOff>1721597</xdr:colOff>
      <xdr:row>7</xdr:row>
      <xdr:rowOff>177801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8900" y="1587501"/>
          <a:ext cx="1632697" cy="876300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59"/>
  <sheetViews>
    <sheetView showGridLines="0" tabSelected="1" zoomScale="75" zoomScaleNormal="75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28515625" customWidth="1"/>
    <col min="4" max="4" width="19.140625" customWidth="1"/>
    <col min="5" max="5" width="18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03"/>
    </row>
    <row r="2" spans="1:6" x14ac:dyDescent="0.2">
      <c r="A2" s="1"/>
      <c r="B2" s="104" t="s">
        <v>62</v>
      </c>
      <c r="C2" s="105"/>
      <c r="D2" s="105"/>
      <c r="E2" s="106"/>
      <c r="F2" s="103"/>
    </row>
    <row r="3" spans="1:6" ht="27" customHeight="1" x14ac:dyDescent="0.2">
      <c r="A3" s="1"/>
      <c r="B3" s="107"/>
      <c r="C3" s="108"/>
      <c r="D3" s="108"/>
      <c r="E3" s="109"/>
      <c r="F3" s="1"/>
    </row>
    <row r="4" spans="1:6" ht="24" customHeight="1" x14ac:dyDescent="0.2">
      <c r="A4" s="1"/>
      <c r="B4" s="98"/>
      <c r="C4" s="98"/>
      <c r="D4" s="98"/>
      <c r="E4" s="98"/>
      <c r="F4" s="1"/>
    </row>
    <row r="5" spans="1:6" ht="30.75" customHeight="1" x14ac:dyDescent="0.2">
      <c r="A5" s="1"/>
      <c r="B5" s="110" t="s">
        <v>63</v>
      </c>
      <c r="C5" s="110"/>
      <c r="D5" s="110"/>
      <c r="E5" s="110"/>
      <c r="F5" s="1"/>
    </row>
    <row r="6" spans="1:6" ht="36" customHeight="1" x14ac:dyDescent="0.2">
      <c r="A6" s="2" t="s">
        <v>0</v>
      </c>
      <c r="B6" s="97"/>
      <c r="C6" s="97"/>
      <c r="D6" s="97"/>
      <c r="E6" s="97"/>
      <c r="F6" s="2"/>
    </row>
    <row r="7" spans="1:6" ht="36" customHeight="1" x14ac:dyDescent="0.2">
      <c r="A7" s="2"/>
      <c r="B7" s="99" t="s">
        <v>56</v>
      </c>
      <c r="C7" s="112" t="s">
        <v>58</v>
      </c>
      <c r="D7" s="113"/>
      <c r="E7" s="97"/>
      <c r="F7" s="2"/>
    </row>
    <row r="8" spans="1:6" ht="36" customHeight="1" x14ac:dyDescent="0.2">
      <c r="A8" s="2"/>
      <c r="B8" s="99" t="s">
        <v>1</v>
      </c>
      <c r="C8" s="114">
        <f>IF($C$7&lt;&gt;"",VLOOKUP($C$7,TABLEIDENTIF,5,FALSE),"")</f>
        <v>0</v>
      </c>
      <c r="D8" s="114"/>
      <c r="E8" s="97"/>
      <c r="F8" s="2"/>
    </row>
    <row r="9" spans="1:6" ht="36" customHeight="1" x14ac:dyDescent="0.2">
      <c r="A9" s="2"/>
      <c r="B9" s="99" t="s">
        <v>2</v>
      </c>
      <c r="C9" s="114">
        <f>IF($C$7&lt;&gt;"",VLOOKUP($C$7,TABLEIDENTIF,8,FALSE),"")</f>
        <v>0</v>
      </c>
      <c r="D9" s="114"/>
      <c r="E9" s="97"/>
      <c r="F9" s="2"/>
    </row>
    <row r="10" spans="1:6" ht="36" customHeight="1" x14ac:dyDescent="0.2">
      <c r="A10" s="2"/>
      <c r="B10" s="99" t="s">
        <v>57</v>
      </c>
      <c r="C10" s="114">
        <f>IF($C$7&lt;&gt;"",VLOOKUP($C$7,TABLEIDENTIF,7,FALSE),"")</f>
        <v>0</v>
      </c>
      <c r="D10" s="114"/>
      <c r="E10" s="97"/>
      <c r="F10" s="2"/>
    </row>
    <row r="11" spans="1:6" ht="27.75" customHeight="1" x14ac:dyDescent="0.2">
      <c r="A11" s="2"/>
      <c r="B11" s="99" t="s">
        <v>3</v>
      </c>
      <c r="C11" s="114">
        <f>IF($C$7&lt;&gt;"",VLOOKUP($C$7,TABLEIDENTIF,3,FALSE),"")</f>
        <v>0</v>
      </c>
      <c r="D11" s="114"/>
      <c r="E11" s="114"/>
      <c r="F11" s="3"/>
    </row>
    <row r="12" spans="1:6" ht="41.25" customHeight="1" x14ac:dyDescent="0.2">
      <c r="A12" s="2"/>
      <c r="B12" s="100" t="s">
        <v>60</v>
      </c>
      <c r="C12" s="101" t="s">
        <v>61</v>
      </c>
      <c r="D12" s="102"/>
      <c r="E12" s="102"/>
      <c r="F12" s="4"/>
    </row>
    <row r="13" spans="1:6" ht="18.75" x14ac:dyDescent="0.2">
      <c r="A13" s="5" t="s">
        <v>74</v>
      </c>
      <c r="B13" s="2"/>
      <c r="C13" s="111"/>
      <c r="D13" s="111"/>
      <c r="E13" s="6"/>
      <c r="F13" s="1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ht="23.25" x14ac:dyDescent="0.2">
      <c r="A16" s="7"/>
      <c r="B16" s="8"/>
      <c r="C16" s="96" t="s">
        <v>75</v>
      </c>
      <c r="D16" s="9"/>
      <c r="E16" s="10"/>
      <c r="F16" s="2"/>
    </row>
    <row r="17" spans="1:6" ht="13.5" thickBot="1" x14ac:dyDescent="0.25">
      <c r="A17" s="2"/>
      <c r="B17" s="2"/>
      <c r="C17" s="2"/>
      <c r="D17" s="2"/>
      <c r="E17" s="2"/>
      <c r="F17" s="2"/>
    </row>
    <row r="18" spans="1:6" ht="18" x14ac:dyDescent="0.2">
      <c r="A18" s="115" t="s">
        <v>34</v>
      </c>
      <c r="B18" s="116"/>
      <c r="C18" s="116"/>
      <c r="D18" s="116"/>
      <c r="E18" s="116"/>
      <c r="F18" s="117"/>
    </row>
    <row r="19" spans="1:6" x14ac:dyDescent="0.2">
      <c r="A19" s="118" t="s">
        <v>4</v>
      </c>
      <c r="B19" s="120" t="s">
        <v>5</v>
      </c>
      <c r="C19" s="122" t="s">
        <v>6</v>
      </c>
      <c r="D19" s="124" t="s">
        <v>7</v>
      </c>
      <c r="E19" s="125"/>
      <c r="F19" s="126" t="s">
        <v>8</v>
      </c>
    </row>
    <row r="20" spans="1:6" ht="24" x14ac:dyDescent="0.2">
      <c r="A20" s="119"/>
      <c r="B20" s="121"/>
      <c r="C20" s="123"/>
      <c r="D20" s="11" t="s">
        <v>9</v>
      </c>
      <c r="E20" s="12" t="s">
        <v>10</v>
      </c>
      <c r="F20" s="127"/>
    </row>
    <row r="21" spans="1:6" ht="33.75" customHeight="1" x14ac:dyDescent="0.2">
      <c r="A21" s="13"/>
      <c r="B21" s="14"/>
      <c r="C21" s="14"/>
      <c r="D21" s="15"/>
      <c r="E21" s="16"/>
      <c r="F21" s="17"/>
    </row>
    <row r="22" spans="1:6" ht="33" customHeight="1" x14ac:dyDescent="0.2">
      <c r="A22" s="18"/>
      <c r="B22" s="19"/>
      <c r="C22" s="20"/>
      <c r="D22" s="21"/>
      <c r="E22" s="22"/>
      <c r="F22" s="23"/>
    </row>
    <row r="23" spans="1:6" ht="33" customHeight="1" x14ac:dyDescent="0.2">
      <c r="A23" s="24"/>
      <c r="B23" s="25"/>
      <c r="C23" s="95"/>
      <c r="D23" s="21"/>
      <c r="E23" s="22"/>
      <c r="F23" s="26"/>
    </row>
    <row r="24" spans="1:6" ht="33" customHeight="1" x14ac:dyDescent="0.2">
      <c r="A24" s="18"/>
      <c r="B24" s="20"/>
      <c r="C24" s="19"/>
      <c r="D24" s="27"/>
      <c r="E24" s="28"/>
      <c r="F24" s="23"/>
    </row>
    <row r="25" spans="1:6" ht="33" customHeight="1" x14ac:dyDescent="0.2">
      <c r="A25" s="29"/>
      <c r="B25" s="30"/>
      <c r="C25" s="30"/>
      <c r="D25" s="27"/>
      <c r="E25" s="28"/>
      <c r="F25" s="31"/>
    </row>
    <row r="26" spans="1:6" ht="33" customHeight="1" x14ac:dyDescent="0.2">
      <c r="A26" s="32"/>
      <c r="B26" s="33"/>
      <c r="C26" s="33"/>
      <c r="D26" s="34"/>
      <c r="E26" s="35"/>
      <c r="F26" s="36"/>
    </row>
    <row r="27" spans="1:6" ht="33" customHeight="1" x14ac:dyDescent="0.2">
      <c r="A27" s="37" t="s">
        <v>11</v>
      </c>
      <c r="B27" s="38"/>
      <c r="C27" s="38"/>
      <c r="D27" s="128" t="s">
        <v>35</v>
      </c>
      <c r="E27" s="129"/>
      <c r="F27" s="39">
        <f>SUM(F21:F26)</f>
        <v>0</v>
      </c>
    </row>
    <row r="28" spans="1:6" ht="33" customHeight="1" thickBot="1" x14ac:dyDescent="0.25">
      <c r="A28" s="40"/>
      <c r="B28" s="38"/>
      <c r="C28" s="38"/>
      <c r="D28" s="130" t="s">
        <v>36</v>
      </c>
      <c r="E28" s="131"/>
      <c r="F28" s="41">
        <f>+F27</f>
        <v>0</v>
      </c>
    </row>
    <row r="29" spans="1:6" ht="18" x14ac:dyDescent="0.2">
      <c r="A29" s="115" t="s">
        <v>37</v>
      </c>
      <c r="B29" s="116"/>
      <c r="C29" s="116"/>
      <c r="D29" s="116"/>
      <c r="E29" s="116"/>
      <c r="F29" s="117"/>
    </row>
    <row r="30" spans="1:6" x14ac:dyDescent="0.2">
      <c r="A30" s="118" t="s">
        <v>4</v>
      </c>
      <c r="B30" s="120" t="s">
        <v>5</v>
      </c>
      <c r="C30" s="122" t="s">
        <v>6</v>
      </c>
      <c r="D30" s="124" t="s">
        <v>7</v>
      </c>
      <c r="E30" s="125"/>
      <c r="F30" s="126" t="s">
        <v>8</v>
      </c>
    </row>
    <row r="31" spans="1:6" ht="39" customHeight="1" x14ac:dyDescent="0.2">
      <c r="A31" s="119"/>
      <c r="B31" s="121"/>
      <c r="C31" s="123"/>
      <c r="D31" s="11" t="s">
        <v>9</v>
      </c>
      <c r="E31" s="12" t="s">
        <v>10</v>
      </c>
      <c r="F31" s="127"/>
    </row>
    <row r="32" spans="1:6" ht="33.75" customHeight="1" x14ac:dyDescent="0.2">
      <c r="A32" s="13"/>
      <c r="B32" s="42"/>
      <c r="C32" s="14"/>
      <c r="D32" s="15"/>
      <c r="E32" s="16"/>
      <c r="F32" s="43"/>
    </row>
    <row r="33" spans="1:6" ht="33.75" customHeight="1" x14ac:dyDescent="0.2">
      <c r="A33" s="18"/>
      <c r="B33" s="20"/>
      <c r="C33" s="20"/>
      <c r="D33" s="21"/>
      <c r="E33" s="28"/>
      <c r="F33" s="44"/>
    </row>
    <row r="34" spans="1:6" ht="33.75" customHeight="1" x14ac:dyDescent="0.2">
      <c r="A34" s="18"/>
      <c r="B34" s="19"/>
      <c r="C34" s="20"/>
      <c r="D34" s="21"/>
      <c r="E34" s="28"/>
      <c r="F34" s="44"/>
    </row>
    <row r="35" spans="1:6" ht="33.75" customHeight="1" x14ac:dyDescent="0.2">
      <c r="A35" s="18"/>
      <c r="B35" s="20"/>
      <c r="C35" s="19"/>
      <c r="D35" s="27"/>
      <c r="E35" s="28"/>
      <c r="F35" s="44"/>
    </row>
    <row r="36" spans="1:6" ht="33.75" customHeight="1" x14ac:dyDescent="0.2">
      <c r="A36" s="18"/>
      <c r="B36" s="20"/>
      <c r="C36" s="19"/>
      <c r="D36" s="27"/>
      <c r="E36" s="28"/>
      <c r="F36" s="44"/>
    </row>
    <row r="37" spans="1:6" ht="33.75" customHeight="1" x14ac:dyDescent="0.2">
      <c r="A37" s="32"/>
      <c r="B37" s="45"/>
      <c r="C37" s="33"/>
      <c r="D37" s="46"/>
      <c r="E37" s="47"/>
      <c r="F37" s="48"/>
    </row>
    <row r="38" spans="1:6" ht="33.75" customHeight="1" x14ac:dyDescent="0.2">
      <c r="A38" s="37" t="s">
        <v>11</v>
      </c>
      <c r="B38" s="49"/>
      <c r="C38" s="50"/>
      <c r="D38" s="128" t="s">
        <v>35</v>
      </c>
      <c r="E38" s="129"/>
      <c r="F38" s="51">
        <f>SUM(F32:F37)</f>
        <v>0</v>
      </c>
    </row>
    <row r="39" spans="1:6" ht="33.75" customHeight="1" thickBot="1" x14ac:dyDescent="0.25">
      <c r="A39" s="40"/>
      <c r="B39" s="52"/>
      <c r="C39" s="53"/>
      <c r="D39" s="132" t="s">
        <v>38</v>
      </c>
      <c r="E39" s="133"/>
      <c r="F39" s="54">
        <f>+F38/2</f>
        <v>0</v>
      </c>
    </row>
    <row r="40" spans="1:6" ht="18" x14ac:dyDescent="0.2">
      <c r="A40" s="115" t="s">
        <v>39</v>
      </c>
      <c r="B40" s="116"/>
      <c r="C40" s="116"/>
      <c r="D40" s="116"/>
      <c r="E40" s="116"/>
      <c r="F40" s="117"/>
    </row>
    <row r="41" spans="1:6" x14ac:dyDescent="0.2">
      <c r="A41" s="118" t="s">
        <v>4</v>
      </c>
      <c r="B41" s="120" t="s">
        <v>5</v>
      </c>
      <c r="C41" s="134" t="s">
        <v>6</v>
      </c>
      <c r="D41" s="124" t="s">
        <v>7</v>
      </c>
      <c r="E41" s="125"/>
      <c r="F41" s="126" t="s">
        <v>8</v>
      </c>
    </row>
    <row r="42" spans="1:6" ht="24" x14ac:dyDescent="0.2">
      <c r="A42" s="119"/>
      <c r="B42" s="121"/>
      <c r="C42" s="135"/>
      <c r="D42" s="11" t="s">
        <v>9</v>
      </c>
      <c r="E42" s="12" t="s">
        <v>10</v>
      </c>
      <c r="F42" s="127"/>
    </row>
    <row r="43" spans="1:6" ht="33.75" customHeight="1" x14ac:dyDescent="0.2">
      <c r="A43" s="55"/>
      <c r="B43" s="56"/>
      <c r="C43" s="57"/>
      <c r="D43" s="58"/>
      <c r="E43" s="59"/>
      <c r="F43" s="60"/>
    </row>
    <row r="44" spans="1:6" ht="33.75" customHeight="1" x14ac:dyDescent="0.2">
      <c r="A44" s="18"/>
      <c r="B44" s="61"/>
      <c r="C44" s="19"/>
      <c r="D44" s="27"/>
      <c r="E44" s="28"/>
      <c r="F44" s="23"/>
    </row>
    <row r="45" spans="1:6" ht="33.75" customHeight="1" x14ac:dyDescent="0.2">
      <c r="A45" s="32"/>
      <c r="B45" s="33"/>
      <c r="C45" s="33"/>
      <c r="D45" s="34"/>
      <c r="E45" s="35"/>
      <c r="F45" s="36"/>
    </row>
    <row r="46" spans="1:6" ht="33.75" customHeight="1" x14ac:dyDescent="0.2">
      <c r="A46" s="37" t="s">
        <v>11</v>
      </c>
      <c r="B46" s="38"/>
      <c r="C46" s="38"/>
      <c r="D46" s="128" t="s">
        <v>35</v>
      </c>
      <c r="E46" s="129"/>
      <c r="F46" s="62">
        <f>SUM(F43:F45)</f>
        <v>0</v>
      </c>
    </row>
    <row r="47" spans="1:6" ht="33.75" customHeight="1" thickBot="1" x14ac:dyDescent="0.25">
      <c r="A47" s="63"/>
      <c r="B47" s="52"/>
      <c r="C47" s="52"/>
      <c r="D47" s="132" t="s">
        <v>40</v>
      </c>
      <c r="E47" s="133"/>
      <c r="F47" s="64">
        <f>+F46/2</f>
        <v>0</v>
      </c>
    </row>
    <row r="48" spans="1:6" ht="33.75" customHeight="1" thickBot="1" x14ac:dyDescent="0.25">
      <c r="A48" s="136" t="s">
        <v>12</v>
      </c>
      <c r="B48" s="137"/>
      <c r="C48" s="138"/>
      <c r="D48" s="136" t="s">
        <v>13</v>
      </c>
      <c r="E48" s="138"/>
      <c r="F48" s="65">
        <f>+(F28+F39+F47)*1.25</f>
        <v>0</v>
      </c>
    </row>
    <row r="49" spans="1:7" ht="44.25" customHeight="1" x14ac:dyDescent="0.2">
      <c r="A49" s="2"/>
      <c r="B49" s="2"/>
      <c r="C49" s="2"/>
      <c r="D49" s="2"/>
      <c r="E49" s="2"/>
      <c r="F49" s="66"/>
    </row>
    <row r="50" spans="1:7" ht="34.5" customHeight="1" x14ac:dyDescent="0.2">
      <c r="A50" s="67" t="s">
        <v>14</v>
      </c>
      <c r="B50" s="68" t="s">
        <v>15</v>
      </c>
      <c r="C50" s="69">
        <f>F48</f>
        <v>0</v>
      </c>
      <c r="D50" s="70"/>
      <c r="E50" s="68"/>
      <c r="F50" s="68"/>
    </row>
    <row r="51" spans="1:7" ht="34.5" customHeight="1" x14ac:dyDescent="0.2">
      <c r="A51" s="68"/>
      <c r="B51" s="2"/>
      <c r="C51" s="2"/>
      <c r="D51" s="2"/>
      <c r="E51" s="2"/>
      <c r="F51" s="2"/>
    </row>
    <row r="52" spans="1:7" ht="34.5" customHeight="1" x14ac:dyDescent="0.2">
      <c r="A52" s="67" t="s">
        <v>16</v>
      </c>
      <c r="B52" s="71" t="s">
        <v>17</v>
      </c>
      <c r="C52" s="72"/>
      <c r="D52" s="142" t="s">
        <v>18</v>
      </c>
      <c r="E52" s="143"/>
      <c r="F52" s="73">
        <f>C52*2400</f>
        <v>0</v>
      </c>
    </row>
    <row r="53" spans="1:7" ht="34.5" customHeight="1" x14ac:dyDescent="0.2">
      <c r="A53" s="2"/>
      <c r="B53" s="2"/>
      <c r="C53" s="2"/>
      <c r="D53" s="2"/>
      <c r="E53" s="2"/>
      <c r="F53" s="2"/>
    </row>
    <row r="54" spans="1:7" ht="34.5" customHeight="1" x14ac:dyDescent="0.2">
      <c r="A54" s="74" t="s">
        <v>76</v>
      </c>
      <c r="B54" s="75"/>
      <c r="C54" s="76"/>
      <c r="D54" s="2"/>
      <c r="E54" s="71"/>
      <c r="F54" s="71"/>
    </row>
    <row r="55" spans="1:7" ht="34.5" customHeight="1" x14ac:dyDescent="0.2">
      <c r="A55" s="144" t="s">
        <v>19</v>
      </c>
      <c r="B55" s="145"/>
      <c r="C55" s="77">
        <f>C50*30%</f>
        <v>0</v>
      </c>
      <c r="D55" s="146" t="s">
        <v>20</v>
      </c>
      <c r="E55" s="146"/>
      <c r="F55" s="93"/>
    </row>
    <row r="56" spans="1:7" ht="34.5" customHeight="1" x14ac:dyDescent="0.2">
      <c r="A56" s="144" t="s">
        <v>21</v>
      </c>
      <c r="B56" s="145"/>
      <c r="C56" s="77">
        <f>F52*30%</f>
        <v>0</v>
      </c>
      <c r="D56" s="78"/>
      <c r="E56" s="2"/>
      <c r="F56" s="139" t="s">
        <v>59</v>
      </c>
      <c r="G56" s="139"/>
    </row>
    <row r="57" spans="1:7" ht="34.5" customHeight="1" x14ac:dyDescent="0.2">
      <c r="A57" s="79"/>
      <c r="B57" s="80"/>
      <c r="C57" s="81"/>
      <c r="D57" s="78"/>
      <c r="E57" s="2"/>
      <c r="F57" s="140"/>
    </row>
    <row r="58" spans="1:7" ht="51.75" customHeight="1" x14ac:dyDescent="0.2">
      <c r="A58" s="97" t="s">
        <v>72</v>
      </c>
      <c r="B58" s="2"/>
      <c r="C58" s="78"/>
      <c r="D58" s="78"/>
      <c r="E58" s="2"/>
      <c r="F58" s="141"/>
    </row>
    <row r="59" spans="1:7" ht="34.5" customHeight="1" x14ac:dyDescent="0.2">
      <c r="A59" s="97" t="s">
        <v>73</v>
      </c>
      <c r="B59" s="2"/>
      <c r="C59" s="78"/>
      <c r="D59" s="78"/>
      <c r="E59" s="2"/>
      <c r="F59" s="2"/>
    </row>
  </sheetData>
  <sheetProtection algorithmName="SHA-512" hashValue="fnuw8/aMIl//fGHAbr2XEPEF5iWV/tJCYdCchP1S3HNl78zNAc8E6m8Oo45G7S1P62uN/wseH2Hl+KZgI9VXag==" saltValue="ZBQCbC2Iw12e4ZDs2fjQLg==" spinCount="100000" sheet="1" objects="1" scenarios="1"/>
  <mergeCells count="41">
    <mergeCell ref="F57:F58"/>
    <mergeCell ref="D52:E52"/>
    <mergeCell ref="A55:B55"/>
    <mergeCell ref="D55:E55"/>
    <mergeCell ref="A56:B56"/>
    <mergeCell ref="D46:E46"/>
    <mergeCell ref="D47:E47"/>
    <mergeCell ref="A48:C48"/>
    <mergeCell ref="D48:E48"/>
    <mergeCell ref="F56:G56"/>
    <mergeCell ref="D38:E38"/>
    <mergeCell ref="D39:E39"/>
    <mergeCell ref="A40:F40"/>
    <mergeCell ref="A41:A42"/>
    <mergeCell ref="B41:B42"/>
    <mergeCell ref="C41:C42"/>
    <mergeCell ref="D41:E41"/>
    <mergeCell ref="F41:F42"/>
    <mergeCell ref="D27:E27"/>
    <mergeCell ref="D28:E28"/>
    <mergeCell ref="A29:F29"/>
    <mergeCell ref="A30:A31"/>
    <mergeCell ref="B30:B31"/>
    <mergeCell ref="C30:C31"/>
    <mergeCell ref="D30:E30"/>
    <mergeCell ref="F30:F31"/>
    <mergeCell ref="A18:F18"/>
    <mergeCell ref="A19:A20"/>
    <mergeCell ref="B19:B20"/>
    <mergeCell ref="C19:C20"/>
    <mergeCell ref="D19:E19"/>
    <mergeCell ref="F19:F20"/>
    <mergeCell ref="F1:F2"/>
    <mergeCell ref="B2:E3"/>
    <mergeCell ref="B5:E5"/>
    <mergeCell ref="C13:D13"/>
    <mergeCell ref="C7:D7"/>
    <mergeCell ref="C8:D8"/>
    <mergeCell ref="C9:D9"/>
    <mergeCell ref="C10:D10"/>
    <mergeCell ref="C11:E11"/>
  </mergeCells>
  <conditionalFormatting sqref="C7:D7">
    <cfRule type="containsText" dxfId="1" priority="2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0" priority="1" stopIfTrue="1" operator="equal">
      <formula>0</formula>
    </cfRule>
  </conditionalFormatting>
  <dataValidations xWindow="562" yWindow="278" count="2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  <dataValidation allowBlank="1" showInputMessage="1" showErrorMessage="1" promptTitle="Zone obligatoire" prompt="Merci de compléter ce tableau." sqref="A21:F26 A32:F37 A43:F45" xr:uid="{00000000-0002-0000-0000-000001000000}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8"/>
  <sheetViews>
    <sheetView showGridLines="0" workbookViewId="0">
      <pane ySplit="1" topLeftCell="A2" activePane="bottomLeft" state="frozen"/>
      <selection activeCell="E15" sqref="E15"/>
      <selection pane="bottomLeft" activeCell="A3" sqref="A3:XFD9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58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90" t="s">
        <v>41</v>
      </c>
      <c r="B3" s="91">
        <v>111655</v>
      </c>
      <c r="C3" s="94" t="s">
        <v>64</v>
      </c>
      <c r="D3" s="94" t="s">
        <v>46</v>
      </c>
      <c r="E3" s="94" t="s">
        <v>65</v>
      </c>
      <c r="F3" s="94" t="s">
        <v>47</v>
      </c>
      <c r="G3" s="94">
        <v>37400</v>
      </c>
      <c r="H3" s="94" t="s">
        <v>31</v>
      </c>
    </row>
    <row r="4" spans="1:8" ht="24.75" customHeight="1" x14ac:dyDescent="0.2">
      <c r="A4" s="90" t="s">
        <v>42</v>
      </c>
      <c r="B4" s="91">
        <v>113261</v>
      </c>
      <c r="C4" s="94" t="s">
        <v>66</v>
      </c>
      <c r="D4" s="94" t="s">
        <v>48</v>
      </c>
      <c r="E4" s="94" t="s">
        <v>49</v>
      </c>
      <c r="F4" s="94" t="s">
        <v>47</v>
      </c>
      <c r="G4" s="94">
        <v>37000</v>
      </c>
      <c r="H4" s="94" t="s">
        <v>30</v>
      </c>
    </row>
    <row r="5" spans="1:8" ht="24.75" customHeight="1" x14ac:dyDescent="0.2">
      <c r="A5" s="90" t="s">
        <v>43</v>
      </c>
      <c r="B5" s="91">
        <v>111671</v>
      </c>
      <c r="C5" s="94" t="s">
        <v>67</v>
      </c>
      <c r="D5" s="94" t="s">
        <v>50</v>
      </c>
      <c r="E5" s="94" t="s">
        <v>51</v>
      </c>
      <c r="F5" s="94" t="s">
        <v>47</v>
      </c>
      <c r="G5" s="94">
        <v>37000</v>
      </c>
      <c r="H5" s="94" t="s">
        <v>30</v>
      </c>
    </row>
    <row r="6" spans="1:8" ht="24.75" customHeight="1" x14ac:dyDescent="0.2">
      <c r="A6" s="90" t="s">
        <v>44</v>
      </c>
      <c r="B6" s="91">
        <v>113565</v>
      </c>
      <c r="C6" s="94" t="s">
        <v>68</v>
      </c>
      <c r="D6" s="94" t="s">
        <v>52</v>
      </c>
      <c r="E6" s="94" t="s">
        <v>53</v>
      </c>
      <c r="F6" s="94" t="s">
        <v>47</v>
      </c>
      <c r="G6" s="94">
        <v>37502</v>
      </c>
      <c r="H6" s="94" t="s">
        <v>32</v>
      </c>
    </row>
    <row r="7" spans="1:8" ht="24.75" customHeight="1" x14ac:dyDescent="0.2">
      <c r="A7" s="90" t="s">
        <v>45</v>
      </c>
      <c r="B7" s="91">
        <v>111655</v>
      </c>
      <c r="C7" s="94" t="s">
        <v>64</v>
      </c>
      <c r="D7" s="94" t="s">
        <v>54</v>
      </c>
      <c r="E7" s="94" t="s">
        <v>55</v>
      </c>
      <c r="F7" s="94" t="s">
        <v>47</v>
      </c>
      <c r="G7" s="94">
        <v>37110</v>
      </c>
      <c r="H7" s="94" t="s">
        <v>33</v>
      </c>
    </row>
    <row r="8" spans="1:8" ht="24.75" customHeight="1" x14ac:dyDescent="0.2">
      <c r="A8" s="90" t="s">
        <v>70</v>
      </c>
      <c r="B8" s="91"/>
      <c r="C8" s="94" t="s">
        <v>69</v>
      </c>
      <c r="D8" s="94"/>
      <c r="E8" s="94" t="s">
        <v>71</v>
      </c>
      <c r="F8" s="94" t="s">
        <v>47</v>
      </c>
      <c r="G8" s="94">
        <v>37000</v>
      </c>
      <c r="H8" s="94" t="s">
        <v>30</v>
      </c>
    </row>
  </sheetData>
  <sheetProtection password="CD69" sheet="1" objects="1" scenarios="1"/>
  <pageMargins left="0.78740157480314965" right="0.78740157480314965" top="0.98425196850393704" bottom="0.98425196850393704" header="0.51181102362204722" footer="0.51181102362204722"/>
  <pageSetup paperSize="8" scale="84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Budget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'Budget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2016-12-27T15:21:07Z</cp:lastPrinted>
  <dcterms:created xsi:type="dcterms:W3CDTF">2012-01-04T14:57:02Z</dcterms:created>
  <dcterms:modified xsi:type="dcterms:W3CDTF">2019-12-17T13:44:39Z</dcterms:modified>
</cp:coreProperties>
</file>