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Y:\Pilotage A. Sociale\09. Modèles docs-Plans\Action Sociale\Campagne PS\PS 2019-2020\1. Formulaires\MF\"/>
    </mc:Choice>
  </mc:AlternateContent>
  <xr:revisionPtr revIDLastSave="0" documentId="13_ncr:1_{C638D3B7-7298-4158-9E16-4E5B1F3697F5}" xr6:coauthVersionLast="41" xr6:coauthVersionMax="41" xr10:uidLastSave="{00000000-0000-0000-0000-000000000000}"/>
  <bookViews>
    <workbookView xWindow="330" yWindow="-120" windowWidth="28590" windowHeight="15840" xr2:uid="{00000000-000D-0000-FFFF-FFFF00000000}"/>
  </bookViews>
  <sheets>
    <sheet name="Budget Prév. 2020"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'Budget Prév. 2020'!$A$1:$I$64</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 i="7" l="1"/>
  <c r="H11" i="7"/>
  <c r="H12" i="7"/>
  <c r="H13" i="7"/>
  <c r="H15" i="7"/>
  <c r="C27" i="7"/>
  <c r="C32" i="7"/>
  <c r="I40" i="7"/>
  <c r="I45" i="7"/>
  <c r="I46" i="7" l="1"/>
  <c r="C35" i="7"/>
  <c r="I47" i="7" l="1"/>
  <c r="I48" i="7" s="1"/>
  <c r="C36" i="7"/>
  <c r="C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<sst xmlns="http://schemas.openxmlformats.org/spreadsheetml/2006/main" count="82" uniqueCount="77">
  <si>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</si>
  <si>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</si>
  <si>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</si>
  <si>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</si>
  <si>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</si>
  <si>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</si>
  <si>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</si>
  <si>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</si>
  <si>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</si>
  <si>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</si>
  <si>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</si>
  <si>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</si>
  <si>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</si>
  <si>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</si>
  <si>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</si>
  <si>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</si>
  <si>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</si>
  <si>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</si>
  <si>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</si>
  <si>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</si>
  <si>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</si>
  <si>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</si>
  <si>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</si>
  <si>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</si>
  <si>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</si>
  <si>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</si>
  <si>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</si>
  <si>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</si>
  <si>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</si>
  <si>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</si>
  <si>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</si>
  <si>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</si>
  <si>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</si>
  <si>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</si>
  <si>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</si>
  <si>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</si>
  <si>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</si>
  <si>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</si>
  <si>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</si>
  <si>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</si>
  <si>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</si>
  <si>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</si>
  <si>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</si>
  <si>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</si>
  <si>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</si>
  <si>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</si>
  <si>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</si>
  <si>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</si>
  <si>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</si>
  <si>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</si>
  <si>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</si>
  <si>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</si>
  <si>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</si>
  <si>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</si>
  <si>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</si>
  <si>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</si>
  <si>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</si>
  <si>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</si>
  <si>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</si>
  <si>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</si>
  <si>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Prèv PSO</t>
  </si>
  <si>
    <t>Corbeille S@fir :</t>
  </si>
  <si>
    <r>
      <t>Courriel</t>
    </r>
    <r>
      <rPr>
        <i/>
        <sz val="11"/>
        <color theme="3"/>
        <rFont val="Arial"/>
        <family val="2"/>
      </rPr>
      <t xml:space="preserve"> :</t>
    </r>
  </si>
  <si>
    <t>gestion.actionsociale@caftours.cnafmail.fr</t>
  </si>
  <si>
    <t>Merci de selectionner votre n° de dossier SIAS</t>
  </si>
  <si>
    <t>L'ASSOCIATION MEDIATIONS ET PARENTALITE 37</t>
  </si>
  <si>
    <t>Grpe Echanges Médiat, &amp; Parent</t>
  </si>
  <si>
    <t>direction.ledialoguefamilial@orange.fr</t>
  </si>
  <si>
    <t>Participations familiales et Consignations du TGI</t>
  </si>
  <si>
    <t>Médiateurs</t>
  </si>
  <si>
    <t>Nombre ETP consacré à la MF</t>
  </si>
  <si>
    <t>Nom - Prénom</t>
  </si>
  <si>
    <t>Participations familiales Aide Juridictionnelle</t>
  </si>
  <si>
    <t>Produits des activités annexes</t>
  </si>
  <si>
    <t>Budget Prévisionnel 2020</t>
  </si>
  <si>
    <t>&gt; Retour des documents au 31 janvier 2020</t>
  </si>
  <si>
    <t>Prévisions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</si>
</sst>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 [$€-40C]"/>
  </numFmts>
  <fonts count="32" x14ac:knownFonts="1">
    <font>
      <sz val="10"/>
      <name val="Arial"/>
    </font>
    <font>
      <sz val="10"/>
      <name val="Arial"/>
      <family val="2"/>
    </font>
    <font>
      <b/>
      <sz val="10"/>
      <name val="Arial"/>
      <family val="2"/>
    </font>
    <font>
      <i/>
      <sz val="10"/>
      <color indexed="62"/>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sz val="10"/>
      <name val="MS Sans Serif"/>
      <family val="2"/>
    </font>
    <font>
      <b/>
      <sz val="10"/>
      <color indexed="12"/>
      <name val="MS Sans Serif"/>
      <family val="2"/>
    </font>
    <font>
      <sz val="8"/>
      <color indexed="81"/>
      <name val="Tahoma"/>
      <family val="2"/>
    </font>
    <font>
      <sz val="8"/>
      <color indexed="10"/>
      <name val="Tahoma"/>
      <family val="2"/>
    </font>
    <font>
      <i/>
      <u/>
      <sz val="11"/>
      <color theme="3"/>
      <name val="Arial"/>
      <family val="2"/>
    </font>
    <font>
      <i/>
      <sz val="11"/>
      <color theme="3"/>
      <name val="Arial"/>
      <family val="2"/>
    </font>
    <font>
      <sz val="10"/>
      <name val="Arial"/>
      <family val="2"/>
    </font>
    <font>
      <b/>
      <i/>
      <u/>
      <sz val="15"/>
      <color rgb="FFFF0000"/>
      <name val="Arial"/>
      <family val="2"/>
    </font>
    <font>
      <b/>
      <u/>
      <sz val="14"/>
      <color indexed="21"/>
      <name val="Arial"/>
      <family val="2"/>
    </font>
    <font>
      <b/>
      <i/>
      <sz val="14"/>
      <color rgb="FFFF0000"/>
      <name val="Arial"/>
      <family val="2"/>
    </font>
    <font>
      <b/>
      <i/>
      <sz val="11"/>
      <color theme="3"/>
      <name val="Arial"/>
      <family val="2"/>
    </font>
    <font>
      <sz val="12"/>
      <name val="Arial"/>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19" fillId="0" borderId="0"/>
  </cellStyleXfs>
  <cellXfs count="91">
    <xf numFmtId="0" fontId="0" fillId="0" borderId="0" xfId="0"/>
    <xf numFmtId="0" fontId="20" fillId="3" borderId="1" xfId="3" quotePrefix="1" applyNumberFormat="1" applyFont="1" applyFill="1" applyBorder="1" applyAlignment="1">
      <alignment horizontal="center" vertical="center" wrapText="1"/>
    </xf>
    <xf numFmtId="0" fontId="20" fillId="3" borderId="2" xfId="3" quotePrefix="1" applyNumberFormat="1" applyFont="1" applyFill="1" applyBorder="1" applyAlignment="1">
      <alignment horizontal="center" vertical="center" wrapText="1"/>
    </xf>
    <xf numFmtId="0" fontId="20" fillId="3" borderId="3" xfId="3" quotePrefix="1" applyNumberFormat="1" applyFont="1" applyFill="1" applyBorder="1" applyAlignment="1">
      <alignment horizontal="center" vertical="center" wrapText="1"/>
    </xf>
    <xf numFmtId="0" fontId="19" fillId="0" borderId="0" xfId="3"/>
    <xf numFmtId="0" fontId="20" fillId="0" borderId="4" xfId="3" quotePrefix="1" applyNumberFormat="1" applyFont="1" applyFill="1" applyBorder="1" applyAlignment="1">
      <alignment horizontal="center" vertical="center" wrapText="1"/>
    </xf>
    <xf numFmtId="0" fontId="20" fillId="0" borderId="5" xfId="3" quotePrefix="1" applyNumberFormat="1" applyFont="1" applyFill="1" applyBorder="1" applyAlignment="1">
      <alignment horizontal="center" vertical="center" wrapText="1"/>
    </xf>
    <xf numFmtId="0" fontId="20" fillId="0" borderId="6" xfId="3" quotePrefix="1" applyNumberFormat="1" applyFont="1" applyFill="1" applyBorder="1" applyAlignment="1">
      <alignment horizontal="center" vertical="center" wrapText="1"/>
    </xf>
    <xf numFmtId="0" fontId="19" fillId="0" borderId="0" xfId="3"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5"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0" xfId="0" applyFont="1" applyAlignment="1" applyProtection="1">
      <alignment vertical="center" wrapText="1"/>
    </xf>
    <xf numFmtId="0" fontId="3" fillId="0" borderId="0" xfId="0" applyFont="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1" fillId="0" borderId="7" xfId="0" applyFont="1" applyBorder="1" applyAlignment="1" applyProtection="1">
      <alignment horizontal="righ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vertical="center" wrapText="1"/>
    </xf>
    <xf numFmtId="0" fontId="11" fillId="0" borderId="7" xfId="0" applyFont="1" applyBorder="1" applyAlignment="1" applyProtection="1">
      <alignment vertical="center" wrapText="1"/>
    </xf>
    <xf numFmtId="0" fontId="4" fillId="0" borderId="8" xfId="0" applyFont="1" applyBorder="1" applyAlignment="1" applyProtection="1">
      <alignment vertical="center" wrapText="1"/>
    </xf>
    <xf numFmtId="0" fontId="11" fillId="2" borderId="7" xfId="0" applyFont="1" applyFill="1" applyBorder="1" applyAlignment="1" applyProtection="1">
      <alignment horizontal="right" vertical="center" wrapText="1"/>
    </xf>
    <xf numFmtId="0" fontId="12" fillId="0" borderId="7" xfId="0" applyFont="1" applyBorder="1" applyAlignment="1" applyProtection="1">
      <alignmen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vertical="center"/>
    </xf>
    <xf numFmtId="0" fontId="4" fillId="0" borderId="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5" fillId="0" borderId="0" xfId="0" applyFont="1" applyAlignment="1" applyProtection="1">
      <alignment horizontal="center" vertical="center" wrapText="1"/>
    </xf>
    <xf numFmtId="0" fontId="7" fillId="0" borderId="0" xfId="0" applyFont="1" applyBorder="1" applyAlignment="1" applyProtection="1">
      <alignment vertical="center" wrapText="1"/>
    </xf>
    <xf numFmtId="0" fontId="6" fillId="2" borderId="0" xfId="0" applyFont="1" applyFill="1" applyAlignment="1" applyProtection="1">
      <alignment horizontal="center" vertical="center" wrapText="1"/>
    </xf>
    <xf numFmtId="0" fontId="7" fillId="4" borderId="0" xfId="0" applyFont="1" applyFill="1" applyBorder="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xf>
    <xf numFmtId="0" fontId="0" fillId="0" borderId="0" xfId="0" applyFill="1" applyAlignment="1">
      <alignment wrapText="1"/>
    </xf>
    <xf numFmtId="0" fontId="0" fillId="0" borderId="0" xfId="0" applyFill="1"/>
    <xf numFmtId="0" fontId="0" fillId="0" borderId="1" xfId="0" applyFont="1" applyFill="1" applyBorder="1" applyAlignment="1">
      <alignment wrapText="1"/>
    </xf>
    <xf numFmtId="0" fontId="0" fillId="0" borderId="1" xfId="0" applyFill="1" applyBorder="1" applyAlignment="1">
      <alignment wrapText="1"/>
    </xf>
    <xf numFmtId="0" fontId="2" fillId="0" borderId="1" xfId="0" applyFont="1" applyBorder="1" applyAlignment="1" applyProtection="1">
      <alignment vertical="center" wrapText="1"/>
      <protection locked="0"/>
    </xf>
    <xf numFmtId="0" fontId="25" fillId="0" borderId="0" xfId="0" applyFont="1" applyAlignment="1" applyProtection="1">
      <alignment vertical="center" wrapText="1"/>
    </xf>
    <xf numFmtId="0" fontId="2" fillId="0" borderId="0" xfId="0" applyFont="1" applyAlignment="1" applyProtection="1">
      <alignment horizontal="left" vertical="center" wrapText="1"/>
    </xf>
    <xf numFmtId="165" fontId="2" fillId="0" borderId="7" xfId="2"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2"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8" fillId="2" borderId="1" xfId="0" applyNumberFormat="1" applyFont="1" applyFill="1" applyBorder="1" applyAlignment="1" applyProtection="1">
      <alignment vertical="center" wrapText="1"/>
      <protection locked="0"/>
    </xf>
    <xf numFmtId="14" fontId="18" fillId="2" borderId="1" xfId="0" applyNumberFormat="1" applyFont="1" applyFill="1" applyBorder="1" applyAlignment="1" applyProtection="1">
      <alignment vertical="center" wrapText="1"/>
      <protection locked="0"/>
    </xf>
    <xf numFmtId="0" fontId="6" fillId="3" borderId="17" xfId="0" applyFont="1" applyFill="1" applyBorder="1" applyAlignment="1"/>
    <xf numFmtId="0" fontId="6" fillId="3" borderId="18" xfId="0" applyFont="1" applyFill="1" applyBorder="1" applyAlignment="1"/>
    <xf numFmtId="0" fontId="6" fillId="3" borderId="3" xfId="0" applyFont="1" applyFill="1" applyBorder="1" applyAlignment="1"/>
    <xf numFmtId="0" fontId="27" fillId="2" borderId="0" xfId="0" applyFont="1" applyFill="1" applyBorder="1" applyAlignment="1">
      <alignment horizontal="center"/>
    </xf>
    <xf numFmtId="0" fontId="28" fillId="0" borderId="0" xfId="0" applyFont="1" applyAlignment="1" applyProtection="1">
      <alignment horizontal="left" vertical="center" wrapText="1"/>
    </xf>
    <xf numFmtId="0" fontId="31" fillId="0" borderId="17"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0" fillId="2" borderId="2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30" fillId="2" borderId="27" xfId="0" applyFont="1" applyFill="1" applyBorder="1" applyAlignment="1" applyProtection="1">
      <alignment horizontal="left" vertical="center"/>
      <protection locked="0"/>
    </xf>
    <xf numFmtId="0" fontId="30" fillId="2" borderId="28" xfId="0" applyFont="1" applyFill="1" applyBorder="1" applyAlignment="1" applyProtection="1">
      <alignment horizontal="left" vertical="center"/>
      <protection locked="0"/>
    </xf>
    <xf numFmtId="0" fontId="2" fillId="0" borderId="0" xfId="0" applyFont="1" applyAlignment="1" applyProtection="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6" fillId="0" borderId="0" xfId="0" applyFont="1" applyAlignment="1" applyProtection="1">
      <alignment horizontal="left" vertical="center" wrapText="1"/>
    </xf>
    <xf numFmtId="0" fontId="6" fillId="2" borderId="0"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5"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8" fillId="0" borderId="16" xfId="0" applyFont="1" applyBorder="1" applyAlignment="1" applyProtection="1">
      <alignment horizontal="center" vertical="center" wrapText="1"/>
    </xf>
  </cellXfs>
  <cellStyles count="4">
    <cellStyle name="Euro" xfId="1" xr:uid="{00000000-0005-0000-0000-000000000000}"/>
    <cellStyle name="Monétaire" xfId="2" builtinId="4"/>
    <cellStyle name="Normal" xfId="0" builtinId="0"/>
    <cellStyle name="Normal_AFC_GEST_EQUIP" xfId="3" xr:uid="{00000000-0005-0000-0000-000003000000}"/>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19'!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526677</xdr:colOff>
      <xdr:row>0</xdr:row>
      <xdr:rowOff>71717</xdr:rowOff>
    </xdr:from>
    <xdr:to>
      <xdr:col>1</xdr:col>
      <xdr:colOff>443193</xdr:colOff>
      <xdr:row>6</xdr:row>
      <xdr:rowOff>152452</xdr:rowOff>
    </xdr:to>
    <xdr:pic>
      <xdr:nvPicPr>
        <xdr:cNvPr id="7276" name="Picture 1">
          <a:extLst>
            <a:ext uri="{FF2B5EF4-FFF2-40B4-BE49-F238E27FC236}">
              <a16:creationId xmlns:a16="http://schemas.microsoft.com/office/drawing/2014/main" id="{00000000-0008-0000-0000-00006C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7" y="71717"/>
          <a:ext cx="790575" cy="113408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180975</xdr:colOff>
      <xdr:row>6</xdr:row>
      <xdr:rowOff>200026</xdr:rowOff>
    </xdr:from>
    <xdr:to>
      <xdr:col>1</xdr:col>
      <xdr:colOff>997323</xdr:colOff>
      <xdr:row>7</xdr:row>
      <xdr:rowOff>33618</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80975" y="1253379"/>
          <a:ext cx="1690407" cy="875739"/>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4</xdr:col>
      <xdr:colOff>22411</xdr:colOff>
      <xdr:row>1</xdr:row>
      <xdr:rowOff>66208</xdr:rowOff>
    </xdr:from>
    <xdr:to>
      <xdr:col>8</xdr:col>
      <xdr:colOff>1166532</xdr:colOff>
      <xdr:row>6</xdr:row>
      <xdr:rowOff>448234</xdr:rowOff>
    </xdr:to>
    <xdr:pic>
      <xdr:nvPicPr>
        <xdr:cNvPr id="7" name="Image 28" descr="http://safirstk01.intra.cnaf/AdminV4/tempImg/5283a92b04278.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0676" y="223090"/>
          <a:ext cx="5929032" cy="1278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691776</xdr:colOff>
      <xdr:row>61</xdr:row>
      <xdr:rowOff>43330</xdr:rowOff>
    </xdr:from>
    <xdr:to>
      <xdr:col>7</xdr:col>
      <xdr:colOff>161738</xdr:colOff>
      <xdr:row>65</xdr:row>
      <xdr:rowOff>178548</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6000000}"/>
            </a:ext>
          </a:extLst>
        </xdr:cNvPr>
        <xdr:cNvSpPr/>
      </xdr:nvSpPr>
      <xdr:spPr>
        <a:xfrm>
          <a:off x="6965576" y="17861430"/>
          <a:ext cx="485962" cy="821018"/>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64"/>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5.28515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79"/>
      <c r="B5" s="79"/>
      <c r="C5" s="12"/>
    </row>
    <row r="6" spans="1:9" ht="21" customHeight="1" x14ac:dyDescent="0.2">
      <c r="A6" s="79"/>
      <c r="B6" s="79"/>
      <c r="C6" s="12"/>
    </row>
    <row r="7" spans="1:9" ht="81.75" customHeight="1" x14ac:dyDescent="0.2">
      <c r="A7" s="79"/>
      <c r="B7" s="79"/>
      <c r="C7" s="12"/>
    </row>
    <row r="8" spans="1:9" ht="34.5" customHeight="1" x14ac:dyDescent="0.2">
      <c r="C8" s="87" t="s">
        <v>74</v>
      </c>
      <c r="D8" s="88"/>
      <c r="E8" s="88"/>
      <c r="F8" s="88"/>
      <c r="G8" s="88"/>
      <c r="H8" s="89"/>
    </row>
    <row r="9" spans="1:9" ht="18.75" customHeight="1" x14ac:dyDescent="0.2"/>
    <row r="10" spans="1:9" ht="17.25" customHeight="1" x14ac:dyDescent="0.2">
      <c r="G10" s="33" t="s">
        <v>26</v>
      </c>
      <c r="H10" s="43" t="s">
        <v>64</v>
      </c>
      <c r="I10" s="44"/>
    </row>
    <row r="11" spans="1:9" ht="17.25" customHeight="1" x14ac:dyDescent="0.2">
      <c r="G11" s="33" t="s">
        <v>27</v>
      </c>
      <c r="H11" s="17">
        <f>IF($H$10&lt;&gt;"",VLOOKUP($H$10,TABLEIDENTIF,5,FALSE),"")</f>
        <v>0</v>
      </c>
      <c r="I11" s="44"/>
    </row>
    <row r="12" spans="1:9" ht="17.25" customHeight="1" x14ac:dyDescent="0.2">
      <c r="A12" s="74" t="s">
        <v>75</v>
      </c>
      <c r="B12" s="74"/>
      <c r="G12" s="33" t="s">
        <v>8</v>
      </c>
      <c r="H12" s="17">
        <f>IF($H$10&lt;&gt;"",VLOOKUP($H$10,TABLEIDENTIF,8,FALSE),"")</f>
        <v>0</v>
      </c>
      <c r="I12" s="44"/>
    </row>
    <row r="13" spans="1:9" ht="28.5" customHeight="1" x14ac:dyDescent="0.2">
      <c r="G13" s="33" t="s">
        <v>28</v>
      </c>
      <c r="H13" s="71">
        <f>IF($H$10&lt;&gt;"",VLOOKUP($H$10,TABLEIDENTIF,3,FALSE),"")</f>
        <v>0</v>
      </c>
      <c r="I13" s="71"/>
    </row>
    <row r="14" spans="1:9" ht="27" customHeight="1" x14ac:dyDescent="0.2">
      <c r="G14" s="35" t="s">
        <v>58</v>
      </c>
      <c r="H14" s="45">
        <f>IF($H$10&lt;&gt;"",VLOOKUP($H$10,TABLEIDENTIF,7,FALSE),"")</f>
        <v>0</v>
      </c>
      <c r="I14" s="44"/>
    </row>
    <row r="15" spans="1:9" ht="24" customHeight="1" x14ac:dyDescent="0.2">
      <c r="A15" s="36" t="s">
        <v>62</v>
      </c>
      <c r="B15" s="38" t="s">
        <v>63</v>
      </c>
      <c r="G15" s="33" t="s">
        <v>53</v>
      </c>
      <c r="H15" s="17">
        <f>IF($H$10&lt;&gt;"",VLOOKUP($H$10,TABLEIDENTIF,6,FALSE),"")</f>
        <v>0</v>
      </c>
      <c r="I15" s="44"/>
    </row>
    <row r="16" spans="1:9" ht="17.25" customHeight="1" x14ac:dyDescent="0.2">
      <c r="A16" s="36"/>
      <c r="B16" s="37"/>
      <c r="C16" s="15"/>
      <c r="G16" s="13" t="s">
        <v>61</v>
      </c>
      <c r="H16" s="17" t="s">
        <v>60</v>
      </c>
      <c r="I16" s="44"/>
    </row>
    <row r="17" spans="1:9" ht="35.25" customHeight="1" x14ac:dyDescent="0.2"/>
    <row r="18" spans="1:9" s="17" customFormat="1" x14ac:dyDescent="0.2">
      <c r="A18" s="85" t="s">
        <v>9</v>
      </c>
      <c r="B18" s="85" t="s">
        <v>10</v>
      </c>
      <c r="C18" s="85" t="s">
        <v>76</v>
      </c>
      <c r="D18" s="16"/>
      <c r="E18" s="16"/>
      <c r="F18" s="90"/>
      <c r="G18" s="85" t="s">
        <v>9</v>
      </c>
      <c r="H18" s="85" t="s">
        <v>1</v>
      </c>
      <c r="I18" s="85" t="s">
        <v>76</v>
      </c>
    </row>
    <row r="19" spans="1:9" x14ac:dyDescent="0.2">
      <c r="A19" s="86"/>
      <c r="B19" s="86"/>
      <c r="C19" s="86"/>
      <c r="D19" s="16"/>
      <c r="E19" s="16"/>
      <c r="F19" s="90"/>
      <c r="G19" s="86"/>
      <c r="H19" s="86"/>
      <c r="I19" s="86"/>
    </row>
    <row r="20" spans="1:9" ht="25.5" customHeight="1" x14ac:dyDescent="0.2">
      <c r="A20" s="18">
        <v>60</v>
      </c>
      <c r="B20" s="18" t="s">
        <v>0</v>
      </c>
      <c r="C20" s="46"/>
      <c r="D20" s="13"/>
      <c r="E20" s="13"/>
      <c r="F20" s="13"/>
      <c r="G20" s="19">
        <v>70623</v>
      </c>
      <c r="H20" s="20" t="s">
        <v>24</v>
      </c>
      <c r="I20" s="52"/>
    </row>
    <row r="21" spans="1:9" ht="25.5" customHeight="1" x14ac:dyDescent="0.2">
      <c r="A21" s="18">
        <v>61</v>
      </c>
      <c r="B21" s="18" t="s">
        <v>2</v>
      </c>
      <c r="C21" s="47"/>
      <c r="D21" s="13"/>
      <c r="E21" s="13"/>
      <c r="F21" s="13"/>
      <c r="G21" s="19">
        <v>70641</v>
      </c>
      <c r="H21" s="20" t="s">
        <v>68</v>
      </c>
      <c r="I21" s="48"/>
    </row>
    <row r="22" spans="1:9" ht="25.5" customHeight="1" x14ac:dyDescent="0.2">
      <c r="A22" s="18">
        <v>62</v>
      </c>
      <c r="B22" s="18" t="s">
        <v>3</v>
      </c>
      <c r="C22" s="47"/>
      <c r="D22" s="13"/>
      <c r="E22" s="13"/>
      <c r="F22" s="13"/>
      <c r="G22" s="19">
        <v>70642</v>
      </c>
      <c r="H22" s="20" t="s">
        <v>72</v>
      </c>
      <c r="I22" s="48"/>
    </row>
    <row r="23" spans="1:9" ht="25.5" customHeight="1" x14ac:dyDescent="0.2">
      <c r="A23" s="21">
        <v>63</v>
      </c>
      <c r="B23" s="18" t="s">
        <v>34</v>
      </c>
      <c r="C23" s="47"/>
      <c r="D23" s="13"/>
      <c r="E23" s="13"/>
      <c r="F23" s="13"/>
      <c r="G23" s="19">
        <v>708</v>
      </c>
      <c r="H23" s="20" t="s">
        <v>73</v>
      </c>
      <c r="I23" s="48"/>
    </row>
    <row r="24" spans="1:9" ht="25.5" customHeight="1" x14ac:dyDescent="0.2">
      <c r="A24" s="20">
        <v>64</v>
      </c>
      <c r="B24" s="19" t="s">
        <v>55</v>
      </c>
      <c r="C24" s="48"/>
      <c r="D24" s="13"/>
      <c r="E24" s="13"/>
      <c r="F24" s="13"/>
      <c r="G24" s="19">
        <v>741</v>
      </c>
      <c r="H24" s="20" t="s">
        <v>11</v>
      </c>
      <c r="I24" s="48"/>
    </row>
    <row r="25" spans="1:9" ht="25.5" customHeight="1" x14ac:dyDescent="0.2">
      <c r="A25" s="20">
        <v>64</v>
      </c>
      <c r="B25" s="19" t="s">
        <v>56</v>
      </c>
      <c r="C25" s="48"/>
      <c r="D25" s="13"/>
      <c r="E25" s="13"/>
      <c r="F25" s="13"/>
      <c r="G25" s="19">
        <v>742</v>
      </c>
      <c r="H25" s="20" t="s">
        <v>41</v>
      </c>
      <c r="I25" s="48"/>
    </row>
    <row r="26" spans="1:9" ht="25.5" customHeight="1" x14ac:dyDescent="0.2">
      <c r="A26" s="20">
        <v>64</v>
      </c>
      <c r="B26" s="19" t="s">
        <v>57</v>
      </c>
      <c r="C26" s="48"/>
      <c r="D26" s="13"/>
      <c r="E26" s="13"/>
      <c r="F26" s="13"/>
      <c r="G26" s="19">
        <v>7430</v>
      </c>
      <c r="H26" s="20" t="s">
        <v>12</v>
      </c>
      <c r="I26" s="48"/>
    </row>
    <row r="27" spans="1:9" ht="21" customHeight="1" x14ac:dyDescent="0.2">
      <c r="A27" s="21">
        <v>64</v>
      </c>
      <c r="B27" s="18" t="s">
        <v>35</v>
      </c>
      <c r="C27" s="47">
        <f>SUM(C24:C26)</f>
        <v>0</v>
      </c>
      <c r="D27" s="13"/>
      <c r="E27" s="13"/>
      <c r="F27" s="13"/>
      <c r="G27" s="19">
        <v>7431</v>
      </c>
      <c r="H27" s="20" t="s">
        <v>13</v>
      </c>
      <c r="I27" s="48"/>
    </row>
    <row r="28" spans="1:9" ht="21" customHeight="1" x14ac:dyDescent="0.2">
      <c r="A28" s="21">
        <v>66</v>
      </c>
      <c r="B28" s="18" t="s">
        <v>4</v>
      </c>
      <c r="C28" s="47"/>
      <c r="D28" s="13"/>
      <c r="E28" s="13"/>
      <c r="F28" s="13"/>
      <c r="G28" s="82">
        <v>744</v>
      </c>
      <c r="H28" s="22" t="s">
        <v>39</v>
      </c>
      <c r="I28" s="80"/>
    </row>
    <row r="29" spans="1:9" ht="24.75" customHeight="1" x14ac:dyDescent="0.2">
      <c r="A29" s="21">
        <v>67</v>
      </c>
      <c r="B29" s="18" t="s">
        <v>5</v>
      </c>
      <c r="C29" s="47"/>
      <c r="D29" s="13"/>
      <c r="E29" s="13"/>
      <c r="F29" s="13"/>
      <c r="G29" s="83"/>
      <c r="H29" s="30"/>
      <c r="I29" s="81"/>
    </row>
    <row r="30" spans="1:9" ht="33.75" customHeight="1" x14ac:dyDescent="0.2">
      <c r="A30" s="20">
        <v>68</v>
      </c>
      <c r="B30" s="19" t="s">
        <v>14</v>
      </c>
      <c r="C30" s="48"/>
      <c r="D30" s="13"/>
      <c r="E30" s="13"/>
      <c r="F30" s="13"/>
      <c r="G30" s="83"/>
      <c r="H30" s="31"/>
      <c r="I30" s="48"/>
    </row>
    <row r="31" spans="1:9" ht="30.75" customHeight="1" x14ac:dyDescent="0.2">
      <c r="A31" s="20">
        <v>68</v>
      </c>
      <c r="B31" s="19" t="s">
        <v>15</v>
      </c>
      <c r="C31" s="48"/>
      <c r="D31" s="13"/>
      <c r="E31" s="13"/>
      <c r="F31" s="13"/>
      <c r="G31" s="83"/>
      <c r="H31" s="31"/>
      <c r="I31" s="48"/>
    </row>
    <row r="32" spans="1:9" ht="31.5" customHeight="1" x14ac:dyDescent="0.2">
      <c r="A32" s="21">
        <v>68</v>
      </c>
      <c r="B32" s="18" t="s">
        <v>16</v>
      </c>
      <c r="C32" s="49">
        <f>SUM(C30:C31)</f>
        <v>0</v>
      </c>
      <c r="D32" s="13"/>
      <c r="E32" s="13"/>
      <c r="F32" s="13"/>
      <c r="G32" s="84"/>
      <c r="H32" s="31"/>
      <c r="I32" s="48"/>
    </row>
    <row r="33" spans="1:9" ht="30.75" customHeight="1" x14ac:dyDescent="0.2">
      <c r="A33" s="21">
        <v>65</v>
      </c>
      <c r="B33" s="18" t="s">
        <v>31</v>
      </c>
      <c r="C33" s="48"/>
      <c r="D33" s="13"/>
      <c r="E33" s="13"/>
      <c r="F33" s="13"/>
      <c r="G33" s="19">
        <v>7451</v>
      </c>
      <c r="H33" s="20" t="s">
        <v>25</v>
      </c>
      <c r="I33" s="48"/>
    </row>
    <row r="34" spans="1:9" ht="30.75" customHeight="1" x14ac:dyDescent="0.2">
      <c r="A34" s="21">
        <v>86</v>
      </c>
      <c r="B34" s="18" t="s">
        <v>32</v>
      </c>
      <c r="C34" s="48"/>
      <c r="D34" s="13"/>
      <c r="E34" s="13"/>
      <c r="F34" s="13"/>
      <c r="G34" s="19">
        <v>7452</v>
      </c>
      <c r="H34" s="25" t="s">
        <v>33</v>
      </c>
      <c r="I34" s="48"/>
    </row>
    <row r="35" spans="1:9" ht="28.5" customHeight="1" x14ac:dyDescent="0.2">
      <c r="A35" s="21"/>
      <c r="B35" s="18" t="s">
        <v>6</v>
      </c>
      <c r="C35" s="49">
        <f>C20+C21+C22+C23+C27+C28+C29+C32+C33+C34</f>
        <v>0</v>
      </c>
      <c r="D35" s="13"/>
      <c r="E35" s="13"/>
      <c r="F35" s="13"/>
      <c r="G35" s="82">
        <v>746</v>
      </c>
      <c r="H35" s="22" t="s">
        <v>40</v>
      </c>
      <c r="I35" s="80"/>
    </row>
    <row r="36" spans="1:9" ht="25.5" customHeight="1" x14ac:dyDescent="0.2">
      <c r="A36" s="21"/>
      <c r="B36" s="23" t="s">
        <v>29</v>
      </c>
      <c r="C36" s="50" t="str">
        <f>IF(I46&gt;C35,I46-C35,"")</f>
        <v/>
      </c>
      <c r="D36" s="13"/>
      <c r="E36" s="13"/>
      <c r="F36" s="13"/>
      <c r="G36" s="84"/>
      <c r="H36" s="30"/>
      <c r="I36" s="81"/>
    </row>
    <row r="37" spans="1:9" ht="30.75" customHeight="1" x14ac:dyDescent="0.2">
      <c r="A37" s="24"/>
      <c r="B37" s="23" t="s">
        <v>17</v>
      </c>
      <c r="C37" s="51">
        <f>SUM(C35:C36)</f>
        <v>0</v>
      </c>
      <c r="D37" s="13"/>
      <c r="E37" s="13"/>
      <c r="F37" s="13"/>
      <c r="G37" s="19">
        <v>748</v>
      </c>
      <c r="H37" s="25" t="s">
        <v>18</v>
      </c>
      <c r="I37" s="48"/>
    </row>
    <row r="38" spans="1:9" ht="29.25" customHeight="1" x14ac:dyDescent="0.2">
      <c r="A38" s="14"/>
      <c r="B38" s="14"/>
      <c r="C38" s="14"/>
      <c r="D38" s="13"/>
      <c r="E38" s="13"/>
      <c r="F38" s="13"/>
      <c r="G38" s="19">
        <v>75</v>
      </c>
      <c r="H38" s="20" t="s">
        <v>19</v>
      </c>
      <c r="I38" s="48"/>
    </row>
    <row r="39" spans="1:9" ht="25.5" customHeight="1" x14ac:dyDescent="0.2">
      <c r="D39" s="13"/>
      <c r="E39" s="13"/>
      <c r="F39" s="13"/>
      <c r="G39" s="19">
        <v>75</v>
      </c>
      <c r="H39" s="20" t="s">
        <v>20</v>
      </c>
      <c r="I39" s="48"/>
    </row>
    <row r="40" spans="1:9" ht="27.75" customHeight="1" x14ac:dyDescent="0.2">
      <c r="D40" s="14"/>
      <c r="E40" s="14"/>
      <c r="F40" s="13"/>
      <c r="G40" s="18">
        <v>75</v>
      </c>
      <c r="H40" s="18" t="s">
        <v>21</v>
      </c>
      <c r="I40" s="49">
        <f>SUM(I38:I39)</f>
        <v>0</v>
      </c>
    </row>
    <row r="41" spans="1:9" ht="27" customHeight="1" x14ac:dyDescent="0.2">
      <c r="D41" s="14"/>
      <c r="E41" s="14"/>
      <c r="F41" s="13"/>
      <c r="G41" s="18">
        <v>76</v>
      </c>
      <c r="H41" s="18" t="s">
        <v>36</v>
      </c>
      <c r="I41" s="47"/>
    </row>
    <row r="42" spans="1:9" ht="21" customHeight="1" x14ac:dyDescent="0.2">
      <c r="D42" s="14"/>
      <c r="E42" s="14"/>
      <c r="F42" s="13"/>
      <c r="G42" s="18">
        <v>77</v>
      </c>
      <c r="H42" s="18" t="s">
        <v>37</v>
      </c>
      <c r="I42" s="47"/>
    </row>
    <row r="43" spans="1:9" s="28" customFormat="1" ht="27" customHeight="1" x14ac:dyDescent="0.2">
      <c r="D43" s="26"/>
      <c r="E43" s="26"/>
      <c r="F43" s="27"/>
      <c r="G43" s="18">
        <v>78</v>
      </c>
      <c r="H43" s="18" t="s">
        <v>22</v>
      </c>
      <c r="I43" s="47"/>
    </row>
    <row r="44" spans="1:9" s="28" customFormat="1" ht="27" customHeight="1" x14ac:dyDescent="0.2">
      <c r="D44" s="14"/>
      <c r="E44" s="14"/>
      <c r="F44" s="27"/>
      <c r="G44" s="18">
        <v>79</v>
      </c>
      <c r="H44" s="18" t="s">
        <v>38</v>
      </c>
      <c r="I44" s="47"/>
    </row>
    <row r="45" spans="1:9" s="28" customFormat="1" ht="25.5" customHeight="1" x14ac:dyDescent="0.2">
      <c r="D45" s="14"/>
      <c r="E45" s="14"/>
      <c r="F45" s="27"/>
      <c r="G45" s="18">
        <v>87</v>
      </c>
      <c r="H45" s="18" t="s">
        <v>30</v>
      </c>
      <c r="I45" s="53">
        <f>$C$34</f>
        <v>0</v>
      </c>
    </row>
    <row r="46" spans="1:9" s="28" customFormat="1" ht="27" customHeight="1" x14ac:dyDescent="0.2">
      <c r="D46" s="26"/>
      <c r="E46" s="26"/>
      <c r="F46" s="27"/>
      <c r="G46" s="18"/>
      <c r="H46" s="18" t="s">
        <v>7</v>
      </c>
      <c r="I46" s="49">
        <f>SUM(I40:I45,I20:I37)</f>
        <v>0</v>
      </c>
    </row>
    <row r="47" spans="1:9" x14ac:dyDescent="0.2">
      <c r="G47" s="18"/>
      <c r="H47" s="23" t="s">
        <v>23</v>
      </c>
      <c r="I47" s="51" t="str">
        <f>IF(C35&gt;I46,C35-I46,"")</f>
        <v/>
      </c>
    </row>
    <row r="48" spans="1:9" ht="15" x14ac:dyDescent="0.25">
      <c r="A48" s="56" t="s">
        <v>69</v>
      </c>
      <c r="B48" s="57"/>
      <c r="C48" s="57"/>
      <c r="D48" s="58"/>
      <c r="G48" s="18"/>
      <c r="H48" s="23" t="s">
        <v>17</v>
      </c>
      <c r="I48" s="51">
        <f>SUM(I46:I47)</f>
        <v>0</v>
      </c>
    </row>
    <row r="49" spans="1:4" ht="19.5" thickBot="1" x14ac:dyDescent="0.3">
      <c r="A49" s="59"/>
      <c r="B49" s="60"/>
      <c r="C49" s="60"/>
      <c r="D49"/>
    </row>
    <row r="50" spans="1:4" ht="34.5" customHeight="1" x14ac:dyDescent="0.2">
      <c r="A50" s="65" t="s">
        <v>71</v>
      </c>
      <c r="B50" s="66"/>
      <c r="C50" s="72" t="s">
        <v>70</v>
      </c>
      <c r="D50" s="73"/>
    </row>
    <row r="51" spans="1:4" ht="15" x14ac:dyDescent="0.2">
      <c r="A51" s="67"/>
      <c r="B51" s="68"/>
      <c r="C51" s="61"/>
      <c r="D51" s="62"/>
    </row>
    <row r="52" spans="1:4" ht="15" x14ac:dyDescent="0.2">
      <c r="A52" s="67"/>
      <c r="B52" s="68"/>
      <c r="C52" s="61"/>
      <c r="D52" s="62"/>
    </row>
    <row r="53" spans="1:4" ht="15" x14ac:dyDescent="0.2">
      <c r="A53" s="67"/>
      <c r="B53" s="68"/>
      <c r="C53" s="61"/>
      <c r="D53" s="62"/>
    </row>
    <row r="54" spans="1:4" ht="15" x14ac:dyDescent="0.2">
      <c r="A54" s="67"/>
      <c r="B54" s="68"/>
      <c r="C54" s="61"/>
      <c r="D54" s="62"/>
    </row>
    <row r="55" spans="1:4" ht="15.75" thickBot="1" x14ac:dyDescent="0.25">
      <c r="A55" s="69"/>
      <c r="B55" s="70"/>
      <c r="C55" s="63"/>
      <c r="D55" s="64"/>
    </row>
    <row r="57" spans="1:4" x14ac:dyDescent="0.2">
      <c r="A57" s="14"/>
      <c r="B57" s="14"/>
      <c r="C57" s="14"/>
    </row>
    <row r="58" spans="1:4" ht="15" x14ac:dyDescent="0.2">
      <c r="A58" s="34" t="s">
        <v>42</v>
      </c>
      <c r="B58" s="54"/>
    </row>
    <row r="59" spans="1:4" ht="15" x14ac:dyDescent="0.2">
      <c r="A59" s="34" t="s">
        <v>43</v>
      </c>
      <c r="B59" s="55"/>
    </row>
    <row r="60" spans="1:4" x14ac:dyDescent="0.2">
      <c r="A60" s="28"/>
      <c r="B60" s="28"/>
    </row>
    <row r="61" spans="1:4" ht="15" x14ac:dyDescent="0.2">
      <c r="A61" s="75" t="s">
        <v>59</v>
      </c>
      <c r="B61" s="75"/>
      <c r="C61" s="75"/>
    </row>
    <row r="62" spans="1:4" x14ac:dyDescent="0.2">
      <c r="A62" s="28"/>
      <c r="B62" s="76"/>
    </row>
    <row r="63" spans="1:4" x14ac:dyDescent="0.2">
      <c r="A63" s="29"/>
      <c r="B63" s="77"/>
    </row>
    <row r="64" spans="1:4" ht="31.5" customHeight="1" x14ac:dyDescent="0.2">
      <c r="B64" s="78"/>
    </row>
  </sheetData>
  <sheetProtection algorithmName="SHA-512" hashValue="Oe1mnUcwo7eFgf3GdEzve4qpHPMY4/ufBlocv3KPANJIMETIebIK+X2d7qCxtLM8agnkCxfXbkl1l1NW3xlUQg==" saltValue="snTnk0gcWpZWEqZGWSRwLw==" spinCount="100000" sheet="1" objects="1" scenarios="1"/>
  <mergeCells count="29">
    <mergeCell ref="A12:B12"/>
    <mergeCell ref="A61:C61"/>
    <mergeCell ref="B62:B64"/>
    <mergeCell ref="A5:B7"/>
    <mergeCell ref="I28:I29"/>
    <mergeCell ref="I35:I36"/>
    <mergeCell ref="G28:G32"/>
    <mergeCell ref="G35:G36"/>
    <mergeCell ref="I18:I19"/>
    <mergeCell ref="C8:H8"/>
    <mergeCell ref="G18:G19"/>
    <mergeCell ref="H18:H19"/>
    <mergeCell ref="A18:A19"/>
    <mergeCell ref="B18:B19"/>
    <mergeCell ref="C18:C19"/>
    <mergeCell ref="F18:F19"/>
    <mergeCell ref="H13:I13"/>
    <mergeCell ref="C50:D50"/>
    <mergeCell ref="C51:D51"/>
    <mergeCell ref="C52:D52"/>
    <mergeCell ref="C53:D53"/>
    <mergeCell ref="C54:D54"/>
    <mergeCell ref="C55:D55"/>
    <mergeCell ref="A50:B50"/>
    <mergeCell ref="A51:B51"/>
    <mergeCell ref="A52:B52"/>
    <mergeCell ref="A53:B53"/>
    <mergeCell ref="A54:B54"/>
    <mergeCell ref="A55:B55"/>
  </mergeCells>
  <conditionalFormatting sqref="H10">
    <cfRule type="containsText" dxfId="1" priority="1" operator="containsText" text="Merci de selectionner votre n° de dossier SIAS">
      <formula>NOT(ISERROR(SEARCH("Merci de selectionner votre n° de dossier SIAS",H10)))</formula>
    </cfRule>
    <cfRule type="containsBlanks" dxfId="0" priority="2" stopIfTrue="1">
      <formula>LEN(TRIM(H10))=0</formula>
    </cfRule>
  </conditionalFormatting>
  <dataValidations xWindow="732" yWindow="38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5"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A4" sqref="A4"/>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0" width="32.140625" style="4" bestFit="1" customWidth="1"/>
    <col min="11"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64</v>
      </c>
      <c r="B2" s="6"/>
      <c r="C2" s="5"/>
      <c r="D2" s="7"/>
      <c r="E2" s="5"/>
      <c r="F2" s="5"/>
      <c r="G2" s="5"/>
      <c r="H2" s="5"/>
    </row>
    <row r="3" spans="1:236" s="40" customFormat="1" ht="17.25" customHeight="1" x14ac:dyDescent="0.2">
      <c r="A3" s="42">
        <v>201300407</v>
      </c>
      <c r="B3" s="42"/>
      <c r="C3" s="42" t="s">
        <v>65</v>
      </c>
      <c r="D3" s="42"/>
      <c r="E3" s="42" t="s">
        <v>66</v>
      </c>
      <c r="F3" s="41" t="s">
        <v>54</v>
      </c>
      <c r="G3" s="42">
        <v>37000</v>
      </c>
      <c r="H3" s="42" t="s">
        <v>52</v>
      </c>
      <c r="I3" s="42" t="s">
        <v>67</v>
      </c>
      <c r="J3" s="42" t="s">
        <v>67</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row>
  </sheetData>
  <sheetProtection password="CD69" sheet="1" objects="1" scenarios="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2020</vt:lpstr>
      <vt:lpstr>BASE GESTIONNAIRES MF</vt:lpstr>
      <vt:lpstr>'BASE GESTIONNAIRES MF'!AFC_GEST_EQUIP</vt:lpstr>
      <vt:lpstr>'BASE GESTIONNAIRES MF'!Impression_des_titres</vt:lpstr>
      <vt:lpstr>NUMDOSSIER</vt:lpstr>
      <vt:lpstr>TABLEIDENTIF</vt:lpstr>
      <vt:lpstr>'BASE GESTIONNAIRES MF'!Zone_d_impression</vt:lpstr>
      <vt:lpstr>'Budget Prév. 2020'!Zone_d_impression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2016-12-29T14:56:39Z</cp:lastPrinted>
  <dcterms:created xsi:type="dcterms:W3CDTF">2009-10-28T10:02:34Z</dcterms:created>
  <dcterms:modified xsi:type="dcterms:W3CDTF">2019-12-17T14:33:55Z</dcterms:modified>
</cp:coreProperties>
</file>