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howInkAnnotation="0" codeName="ThisWorkbook"/>
  <xr:revisionPtr revIDLastSave="0" documentId="13_ncr:1_{1BDB5B1D-A63F-47B0-964A-38857D20F081}" xr6:coauthVersionLast="44" xr6:coauthVersionMax="44" xr10:uidLastSave="{00000000-0000-0000-0000-000000000000}"/>
  <bookViews>
    <workbookView xWindow="-28920" yWindow="-165" windowWidth="29040" windowHeight="15840" tabRatio="917" activeTab="8"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9" l="1"/>
  <c r="E20" i="2"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31" i="18" s="1"/>
  <c r="G28" i="18"/>
  <c r="E22" i="9" s="1"/>
  <c r="G24" i="16" l="1"/>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51" i="9" l="1"/>
  <c r="D44" i="9"/>
  <c r="G44" i="18"/>
  <c r="G41" i="18"/>
  <c r="E39" i="9" s="1"/>
  <c r="E40" i="9" s="1"/>
  <c r="D40" i="9" s="1"/>
  <c r="G39" i="18"/>
  <c r="D26" i="9"/>
  <c r="G27" i="18"/>
  <c r="F35" i="9"/>
  <c r="F26" i="9"/>
  <c r="D21"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<sst xmlns="http://schemas.openxmlformats.org/spreadsheetml/2006/main" count="886" uniqueCount="478">
  <si>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</si>
  <si>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</si>
  <si>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</si>
  <si>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</si>
  <si>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</si>
  <si>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</si>
  <si>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</si>
  <si>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</si>
  <si>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</si>
  <si>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</si>
  <si>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</si>
  <si>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</si>
  <si>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</si>
  <si>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</si>
  <si>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</si>
  <si>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</si>
  <si>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</si>
  <si>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</si>
  <si>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</si>
  <si>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</si>
  <si>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</si>
  <si>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</si>
  <si>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</si>
  <si>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</si>
  <si>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</si>
  <si>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</si>
  <si>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</si>
  <si>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</si>
  <si>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</si>
  <si>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</si>
  <si>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</si>
  <si>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</si>
  <si>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</si>
  <si>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</si>
  <si>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</si>
  <si>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</si>
  <si>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</si>
  <si>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</si>
  <si>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</si>
  <si>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</si>
  <si>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</si>
  <si>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</si>
  <si>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</si>
  <si>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</si>
  <si>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</si>
  <si>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</si>
  <si>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</si>
  <si>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</si>
  <si>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</si>
  <si>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</si>
  <si>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</si>
  <si>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</si>
  <si>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</si>
  <si>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</si>
  <si>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</si>
  <si>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</si>
  <si>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</si>
  <si>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</si>
  <si>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</si>
  <si>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</si>
  <si>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</si>
  <si>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</si>
  <si>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</si>
  <si>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</si>
  <si>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</si>
  <si>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</si>
  <si>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</si>
  <si>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</si>
  <si>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</si>
  <si>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</si>
  <si>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</si>
  <si>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</si>
  <si>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</si>
  <si>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</si>
  <si>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</si>
  <si>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</si>
  <si>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</si>
  <si>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</si>
  <si>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</si>
  <si>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</si>
  <si>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</si>
  <si>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</si>
  <si>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</si>
  <si>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</si>
  <si>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</si>
  <si>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</si>
  <si>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</si>
  <si>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</si>
  <si>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</si>
  <si>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</si>
  <si>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</si>
  <si>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</si>
  <si>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</si>
  <si>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</si>
  <si>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</si>
  <si>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</si>
  <si>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</si>
  <si>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</si>
  <si>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</si>
  <si>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</si>
  <si>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</si>
  <si>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</si>
  <si>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</si>
  <si>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</si>
  <si>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</si>
  <si>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</si>
  <si>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</si>
  <si>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</si>
  <si>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</si>
  <si>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</si>
  <si>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</si>
  <si>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</si>
  <si>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</si>
  <si>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</si>
  <si>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</si>
  <si>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</si>
  <si>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</si>
  <si>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</si>
  <si>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</si>
  <si>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</si>
  <si>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</si>
  <si>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</si>
  <si>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</si>
  <si>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</si>
  <si>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</si>
  <si>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</si>
  <si>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</si>
  <si>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</si>
  <si>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</si>
  <si>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</si>
  <si>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</si>
  <si>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</si>
  <si>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</si>
  <si>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</si>
  <si>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</si>
  <si>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</si>
  <si>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</si>
  <si>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</si>
  <si>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</si>
  <si>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</si>
  <si>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</si>
  <si>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</si>
  <si>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</si>
  <si>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</si>
  <si>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</si>
  <si>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</si>
  <si>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</si>
  <si>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</si>
  <si>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</si>
  <si>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</si>
  <si>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</si>
  <si>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</si>
  <si>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</si>
  <si>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</si>
  <si>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</si>
  <si>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</si>
  <si>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</si>
  <si>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</si>
  <si>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</si>
  <si>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</si>
  <si>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</si>
  <si>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</si>
  <si>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</si>
  <si>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</si>
  <si>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</si>
  <si>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</si>
  <si>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</si>
  <si>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</si>
  <si>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</si>
  <si>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</si>
  <si>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</si>
  <si>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</si>
  <si>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</si>
  <si>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</si>
  <si>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</si>
  <si>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</si>
  <si>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</si>
  <si>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</si>
  <si>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</si>
  <si>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</si>
  <si>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</si>
  <si>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</si>
  <si>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</si>
  <si>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</si>
  <si>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</si>
  <si>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</si>
  <si>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</si>
  <si>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</si>
  <si>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</si>
  <si>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</si>
  <si>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</si>
  <si>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</si>
  <si>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</si>
  <si>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</si>
  <si>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</si>
  <si>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</si>
  <si>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</si>
  <si>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</si>
  <si>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</si>
  <si>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</si>
  <si>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</si>
  <si>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</si>
  <si>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</si>
  <si>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</si>
  <si>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</si>
  <si>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</si>
  <si>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</si>
  <si>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</si>
  <si>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</si>
  <si>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</si>
  <si>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</si>
  <si>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</si>
  <si>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</si>
  <si>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</si>
  <si>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</si>
  <si>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</si>
  <si>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</si>
  <si>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</si>
  <si>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</si>
  <si>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</si>
  <si>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</si>
  <si>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</si>
  <si>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</si>
  <si>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</si>
  <si>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</si>
  <si>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</si>
  <si>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</si>
  <si>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</si>
  <si>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</si>
  <si>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</si>
  <si>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</si>
  <si>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</si>
  <si>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</si>
  <si>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</si>
  <si>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</si>
  <si>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</si>
  <si>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</si>
  <si>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</si>
  <si>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</si>
  <si>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</si>
  <si>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</si>
  <si>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</si>
  <si>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</si>
  <si>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</si>
  <si>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</si>
  <si>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</si>
  <si>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</si>
  <si>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</si>
  <si>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</si>
  <si>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</si>
  <si>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</si>
  <si>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</si>
  <si>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</si>
  <si>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</si>
  <si>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</si>
  <si>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</si>
  <si>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</si>
  <si>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</si>
  <si>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</si>
  <si>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</si>
  <si>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</si>
  <si>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</si>
  <si>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</si>
  <si>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</si>
  <si>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</si>
  <si>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</si>
  <si>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</si>
  <si>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</si>
  <si>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</si>
  <si>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</si>
  <si>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</si>
  <si>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</si>
  <si>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</si>
  <si>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</si>
  <si>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</si>
  <si>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</si>
  <si>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</si>
  <si>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</si>
  <si>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</si>
  <si>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</si>
  <si>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</si>
  <si>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</si>
  <si>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</si>
  <si>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</si>
  <si>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</si>
  <si>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</si>
  <si>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</si>
  <si>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</si>
  <si>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</si>
  <si>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</si>
  <si>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</si>
  <si>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</si>
  <si>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</si>
  <si>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</si>
  <si>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</si>
  <si>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</si>
  <si>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</si>
  <si>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</si>
  <si>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</si>
  <si>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</si>
  <si>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</si>
  <si>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</si>
  <si>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</si>
  <si>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</si>
  <si>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</si>
  <si>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</si>
  <si>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</si>
  <si>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</si>
  <si>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</si>
  <si>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</si>
  <si>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</si>
  <si>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</si>
  <si>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</si>
  <si>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</si>
  <si>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</si>
  <si>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</si>
  <si>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</si>
  <si>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</si>
  <si>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</si>
  <si>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</si>
  <si>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</si>
  <si>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</si>
  <si>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</si>
  <si>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</si>
  <si>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</si>
  <si>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</si>
  <si>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</si>
  <si>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</si>
  <si>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</si>
  <si>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</si>
  <si>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</si>
  <si>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</si>
  <si>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</si>
  <si>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</si>
  <si>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</si>
  <si>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</si>
  <si>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</si>
  <si>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</si>
  <si>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</si>
  <si>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</si>
  <si>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</si>
  <si>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</si>
  <si>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</si>
  <si>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</si>
  <si>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</si>
  <si>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</si>
  <si>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</si>
  <si>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</si>
  <si>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</si>
  <si>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</si>
  <si>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</si>
  <si>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</si>
  <si>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</si>
  <si>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</si>
  <si>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</si>
  <si>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</si>
  <si>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</si>
  <si>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</si>
  <si>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</si>
  <si>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</si>
  <si>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</si>
  <si>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</si>
  <si>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</si>
  <si>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</si>
  <si>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</si>
  <si>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</si>
  <si>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</si>
  <si>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</si>
  <si>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</si>
  <si>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</si>
  <si>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</si>
  <si>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</si>
  <si>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</si>
  <si>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</si>
  <si>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</si>
  <si>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</si>
  <si>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</si>
  <si>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</si>
  <si>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</si>
  <si>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</si>
  <si>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</si>
  <si>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</si>
  <si>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</si>
  <si>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</si>
  <si>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</si>
  <si>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</si>
  <si>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</si>
  <si>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</si>
  <si>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</si>
  <si>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</si>
  <si>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</si>
  <si>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</si>
  <si>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</si>
  <si>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</si>
  <si>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</si>
  <si>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</si>
  <si>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</si>
  <si>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</si>
  <si>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</si>
  <si>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</si>
  <si>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</si>
  <si>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</si>
  <si>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</si>
  <si>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</si>
  <si>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</si>
  <si>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</si>
  <si>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</si>
  <si>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</si>
  <si>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</si>
  <si>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</si>
  <si>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</si>
  <si>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</si>
  <si>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</si>
  <si>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</si>
  <si>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</si>
  <si>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</si>
  <si>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</si>
  <si>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</si>
  <si>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</si>
  <si>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</si>
  <si>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</si>
  <si>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</si>
  <si>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</si>
  <si>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</si>
  <si>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</si>
  <si>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</si>
  <si>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</si>
  <si>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</si>
  <si>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</si>
  <si>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</si>
  <si>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</si>
  <si>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</si>
  <si>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</si>
  <si>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</si>
  <si>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</si>
  <si>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</si>
  <si>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</si>
  <si>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</si>
  <si>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</si>
  <si>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</si>
  <si>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</si>
  <si>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</si>
  <si>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</si>
  <si>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</si>
  <si>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</si>
  <si>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</si>
  <si>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</si>
  <si>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</si>
  <si>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</si>
  <si>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</si>
  <si>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</si>
  <si>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</si>
  <si>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</si>
  <si>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</si>
  <si>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</si>
  <si>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</si>
  <si>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</si>
  <si>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</si>
  <si>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</si>
  <si>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</si>
  <si>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</si>
  <si>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</si>
  <si>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</si>
  <si>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</si>
  <si>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</si>
  <si>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</si>
  <si>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</si>
  <si>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</si>
  <si>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</si>
  <si>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</si>
  <si>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</si>
  <si>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</si>
  <si>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</si>
  <si>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REEL</t>
  </si>
  <si>
    <t>ORGANIGRAMME REEL  2019</t>
  </si>
  <si>
    <t>BUDGET REEL DE LA  STRUCTURE du 01/01/2019 au 31/12/2019</t>
  </si>
  <si>
    <t>DONNEES FINANCIERES   RETENUES POUR LA FONCTION PILOTAGE ( cf onglet 8 - Table des comptes ) 2019</t>
  </si>
  <si>
    <t>BUDGET REEL D'ANIMATION COLLECTIVE FAMILLES du 01/01/2019 au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</si>
</sst>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1">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5"/>
      <c r="B1" s="346"/>
      <c r="C1" s="346"/>
      <c r="D1" s="346"/>
      <c r="E1" s="346"/>
      <c r="F1" s="346"/>
      <c r="G1" s="346"/>
      <c r="H1" s="346"/>
      <c r="I1" s="346"/>
      <c r="J1" s="346"/>
    </row>
    <row r="2" spans="1:10" ht="39" customHeight="1" x14ac:dyDescent="0.25">
      <c r="A2" s="649" t="s">
        <v>202</v>
      </c>
      <c r="B2" s="650"/>
      <c r="C2" s="650"/>
      <c r="D2" s="650"/>
      <c r="E2" s="650"/>
      <c r="F2" s="650"/>
      <c r="G2" s="650"/>
      <c r="H2" s="650"/>
      <c r="I2" s="650"/>
      <c r="J2" s="651"/>
    </row>
    <row r="3" spans="1:10" ht="26.25" customHeight="1" x14ac:dyDescent="0.3">
      <c r="A3" s="345"/>
      <c r="B3" s="346"/>
      <c r="C3" s="346"/>
      <c r="D3" s="346"/>
      <c r="E3" s="346"/>
      <c r="F3" s="346"/>
      <c r="G3" s="346"/>
      <c r="H3" s="346"/>
      <c r="I3" s="346"/>
      <c r="J3" s="346"/>
    </row>
    <row r="4" spans="1:10" ht="43.5" customHeight="1" x14ac:dyDescent="0.25">
      <c r="A4" s="606" t="s">
        <v>282</v>
      </c>
      <c r="B4" s="606"/>
      <c r="C4" s="606"/>
      <c r="D4" s="606"/>
      <c r="E4" s="606"/>
      <c r="F4" s="606"/>
      <c r="G4" s="606"/>
      <c r="H4" s="606"/>
      <c r="I4" s="606"/>
      <c r="J4" s="606"/>
    </row>
    <row r="5" spans="1:10" ht="50.25" customHeight="1" x14ac:dyDescent="0.25">
      <c r="A5" s="603" t="s">
        <v>283</v>
      </c>
      <c r="B5" s="603"/>
      <c r="C5" s="603"/>
      <c r="D5" s="603"/>
      <c r="E5" s="603"/>
      <c r="F5" s="603"/>
      <c r="G5" s="603"/>
      <c r="H5" s="603"/>
      <c r="I5" s="603"/>
      <c r="J5" s="603"/>
    </row>
    <row r="6" spans="1:10" ht="50.25" customHeight="1" x14ac:dyDescent="0.25">
      <c r="A6" s="668" t="s">
        <v>284</v>
      </c>
      <c r="B6" s="668"/>
      <c r="C6" s="668"/>
      <c r="D6" s="668"/>
      <c r="E6" s="668"/>
      <c r="F6" s="668"/>
      <c r="G6" s="668"/>
      <c r="H6" s="668"/>
      <c r="I6" s="668"/>
      <c r="J6" s="668"/>
    </row>
    <row r="7" spans="1:10" ht="11.25" customHeight="1" x14ac:dyDescent="0.25">
      <c r="A7" s="347"/>
      <c r="B7" s="347"/>
      <c r="C7" s="347"/>
      <c r="D7" s="347"/>
      <c r="E7" s="347"/>
      <c r="F7" s="347"/>
      <c r="G7" s="347"/>
      <c r="H7" s="347"/>
      <c r="I7" s="347"/>
      <c r="J7" s="347"/>
    </row>
    <row r="8" spans="1:10" ht="24.95" customHeight="1" x14ac:dyDescent="0.25">
      <c r="A8" s="645" t="s">
        <v>276</v>
      </c>
      <c r="B8" s="645"/>
      <c r="C8" s="645"/>
      <c r="D8" s="645"/>
      <c r="E8" s="645"/>
      <c r="F8" s="645"/>
      <c r="G8" s="645"/>
      <c r="H8" s="645"/>
      <c r="I8" s="645"/>
      <c r="J8" s="645"/>
    </row>
    <row r="9" spans="1:10" ht="24.95" customHeight="1" x14ac:dyDescent="0.25">
      <c r="A9" s="345"/>
      <c r="B9" s="348"/>
      <c r="C9" s="602" t="s">
        <v>334</v>
      </c>
      <c r="D9" s="602"/>
      <c r="E9" s="602"/>
      <c r="F9" s="602"/>
      <c r="G9" s="602"/>
      <c r="H9" s="602"/>
      <c r="I9" s="602"/>
      <c r="J9" s="602"/>
    </row>
    <row r="10" spans="1:10" ht="24.95" customHeight="1" x14ac:dyDescent="0.25">
      <c r="A10" s="345"/>
      <c r="B10" s="348"/>
      <c r="C10" s="602" t="s">
        <v>333</v>
      </c>
      <c r="D10" s="602"/>
      <c r="E10" s="602"/>
      <c r="F10" s="602"/>
      <c r="G10" s="602"/>
      <c r="H10" s="602"/>
      <c r="I10" s="602"/>
      <c r="J10" s="602"/>
    </row>
    <row r="11" spans="1:10" ht="24.95" customHeight="1" x14ac:dyDescent="0.25">
      <c r="A11" s="345"/>
      <c r="B11" s="348"/>
      <c r="C11" s="602" t="s">
        <v>216</v>
      </c>
      <c r="D11" s="602"/>
      <c r="E11" s="602"/>
      <c r="F11" s="602"/>
      <c r="G11" s="602"/>
      <c r="H11" s="602"/>
      <c r="I11" s="602"/>
      <c r="J11" s="602"/>
    </row>
    <row r="12" spans="1:10" ht="24.95" customHeight="1" x14ac:dyDescent="0.25">
      <c r="A12" s="345"/>
      <c r="B12" s="349"/>
      <c r="C12" s="602" t="s">
        <v>220</v>
      </c>
      <c r="D12" s="602"/>
      <c r="E12" s="602"/>
      <c r="F12" s="602"/>
      <c r="G12" s="602"/>
      <c r="H12" s="602"/>
      <c r="I12" s="602"/>
      <c r="J12" s="602"/>
    </row>
    <row r="13" spans="1:10" ht="24.95" customHeight="1" x14ac:dyDescent="0.25">
      <c r="A13" s="345"/>
      <c r="B13" s="349"/>
      <c r="C13" s="593" t="s">
        <v>219</v>
      </c>
      <c r="D13" s="593"/>
      <c r="E13" s="593"/>
      <c r="F13" s="593"/>
      <c r="G13" s="593"/>
      <c r="H13" s="593"/>
      <c r="I13" s="593"/>
      <c r="J13" s="593"/>
    </row>
    <row r="14" spans="1:10" ht="24.95" customHeight="1" x14ac:dyDescent="0.25">
      <c r="A14" s="345"/>
      <c r="B14" s="349"/>
      <c r="C14" s="593" t="s">
        <v>261</v>
      </c>
      <c r="D14" s="593"/>
      <c r="E14" s="593"/>
      <c r="F14" s="593"/>
      <c r="G14" s="593"/>
      <c r="H14" s="593"/>
      <c r="I14" s="593"/>
      <c r="J14" s="593"/>
    </row>
    <row r="15" spans="1:10" ht="24.95" customHeight="1" x14ac:dyDescent="0.25">
      <c r="A15" s="345"/>
      <c r="B15" s="349"/>
      <c r="C15" s="593" t="s">
        <v>242</v>
      </c>
      <c r="D15" s="593"/>
      <c r="E15" s="593"/>
      <c r="F15" s="593"/>
      <c r="G15" s="593"/>
      <c r="H15" s="593"/>
      <c r="I15" s="593"/>
      <c r="J15" s="593"/>
    </row>
    <row r="16" spans="1:10" ht="24.95" customHeight="1" x14ac:dyDescent="0.25">
      <c r="A16" s="345"/>
      <c r="B16" s="349"/>
      <c r="C16" s="594" t="s">
        <v>278</v>
      </c>
      <c r="D16" s="594"/>
      <c r="E16" s="594"/>
      <c r="F16" s="594"/>
      <c r="G16" s="594"/>
      <c r="H16" s="594"/>
      <c r="I16" s="594"/>
      <c r="J16" s="594"/>
    </row>
    <row r="17" spans="1:10" ht="24.95" customHeight="1" x14ac:dyDescent="0.3">
      <c r="A17" s="345"/>
      <c r="B17" s="350"/>
      <c r="C17" s="593" t="s">
        <v>217</v>
      </c>
      <c r="D17" s="593"/>
      <c r="E17" s="593"/>
      <c r="F17" s="593"/>
      <c r="G17" s="593"/>
      <c r="H17" s="593"/>
      <c r="I17" s="593"/>
      <c r="J17" s="593"/>
    </row>
    <row r="18" spans="1:10" ht="64.5" customHeight="1" x14ac:dyDescent="0.3">
      <c r="A18" s="352"/>
      <c r="B18" s="350"/>
      <c r="C18" s="351"/>
      <c r="D18" s="350"/>
      <c r="E18" s="350"/>
      <c r="F18" s="350"/>
      <c r="G18" s="350"/>
      <c r="H18" s="350"/>
      <c r="I18" s="350"/>
      <c r="J18" s="350"/>
    </row>
    <row r="19" spans="1:10" ht="33" customHeight="1" x14ac:dyDescent="0.25">
      <c r="A19" s="652" t="s">
        <v>203</v>
      </c>
      <c r="B19" s="653"/>
      <c r="C19" s="653"/>
      <c r="D19" s="653"/>
      <c r="E19" s="653"/>
      <c r="F19" s="653"/>
      <c r="G19" s="653"/>
      <c r="H19" s="653"/>
      <c r="I19" s="653"/>
      <c r="J19" s="654"/>
    </row>
    <row r="20" spans="1:10" ht="39" customHeight="1" x14ac:dyDescent="0.3">
      <c r="A20" s="353" t="s">
        <v>221</v>
      </c>
      <c r="B20" s="354"/>
      <c r="C20" s="354"/>
      <c r="D20" s="345"/>
      <c r="E20" s="346"/>
      <c r="F20" s="346"/>
      <c r="G20" s="346"/>
      <c r="H20" s="346"/>
      <c r="I20" s="346"/>
      <c r="J20" s="346"/>
    </row>
    <row r="21" spans="1:10" ht="50.25" customHeight="1" x14ac:dyDescent="0.25">
      <c r="A21" s="655" t="s">
        <v>222</v>
      </c>
      <c r="B21" s="656"/>
      <c r="C21" s="656"/>
      <c r="D21" s="656"/>
      <c r="E21" s="656"/>
      <c r="F21" s="656"/>
      <c r="G21" s="656"/>
      <c r="H21" s="656"/>
      <c r="I21" s="656"/>
      <c r="J21" s="657"/>
    </row>
    <row r="22" spans="1:10" ht="21.75" customHeight="1" x14ac:dyDescent="0.25">
      <c r="A22" s="444"/>
      <c r="B22" s="444"/>
      <c r="C22" s="444"/>
      <c r="D22" s="444"/>
      <c r="E22" s="444"/>
      <c r="F22" s="444"/>
      <c r="G22" s="444"/>
      <c r="H22" s="444"/>
      <c r="I22" s="444"/>
      <c r="J22" s="444"/>
    </row>
    <row r="23" spans="1:10" s="105" customFormat="1" ht="44.25" customHeight="1" x14ac:dyDescent="0.2">
      <c r="A23" s="603" t="s">
        <v>277</v>
      </c>
      <c r="B23" s="603"/>
      <c r="C23" s="603"/>
      <c r="D23" s="603"/>
      <c r="E23" s="603"/>
      <c r="F23" s="603"/>
      <c r="G23" s="603"/>
      <c r="H23" s="603"/>
      <c r="I23" s="603"/>
      <c r="J23" s="603"/>
    </row>
    <row r="24" spans="1:10" s="105" customFormat="1" ht="18" customHeight="1" x14ac:dyDescent="0.2"/>
    <row r="25" spans="1:10" s="105" customFormat="1" ht="78" customHeight="1" x14ac:dyDescent="0.2">
      <c r="A25" s="356"/>
      <c r="B25" s="621" t="s">
        <v>211</v>
      </c>
      <c r="C25" s="617" t="s">
        <v>279</v>
      </c>
      <c r="D25" s="618"/>
      <c r="E25" s="595" t="s">
        <v>275</v>
      </c>
      <c r="F25" s="596"/>
      <c r="G25" s="596"/>
      <c r="H25" s="596"/>
      <c r="I25" s="597"/>
      <c r="J25" s="357"/>
    </row>
    <row r="26" spans="1:10" s="105" customFormat="1" ht="52.5" customHeight="1" x14ac:dyDescent="0.2">
      <c r="A26" s="356"/>
      <c r="B26" s="622"/>
      <c r="C26" s="619"/>
      <c r="D26" s="620"/>
      <c r="E26" s="598"/>
      <c r="F26" s="599"/>
      <c r="G26" s="599"/>
      <c r="H26" s="599"/>
      <c r="I26" s="600"/>
      <c r="J26" s="357"/>
    </row>
    <row r="27" spans="1:10" s="105" customFormat="1" ht="99" customHeight="1" x14ac:dyDescent="0.2">
      <c r="A27" s="356"/>
      <c r="B27" s="623"/>
      <c r="C27" s="615" t="s">
        <v>280</v>
      </c>
      <c r="D27" s="616"/>
      <c r="E27" s="632" t="s">
        <v>285</v>
      </c>
      <c r="F27" s="633"/>
      <c r="G27" s="633"/>
      <c r="H27" s="633"/>
      <c r="I27" s="634"/>
      <c r="J27" s="357"/>
    </row>
    <row r="28" spans="1:10" s="105" customFormat="1" ht="60" customHeight="1" x14ac:dyDescent="0.2">
      <c r="A28" s="356"/>
      <c r="B28" s="443" t="s">
        <v>212</v>
      </c>
      <c r="C28" s="615" t="s">
        <v>286</v>
      </c>
      <c r="D28" s="616"/>
      <c r="E28" s="635" t="s">
        <v>281</v>
      </c>
      <c r="F28" s="636"/>
      <c r="G28" s="636"/>
      <c r="H28" s="636"/>
      <c r="I28" s="637"/>
      <c r="J28" s="357"/>
    </row>
    <row r="29" spans="1:10" ht="46.5" customHeight="1" x14ac:dyDescent="0.25">
      <c r="A29" s="601"/>
      <c r="B29" s="601"/>
      <c r="C29" s="601"/>
      <c r="D29" s="601"/>
      <c r="E29" s="601"/>
      <c r="F29" s="601"/>
      <c r="G29" s="601"/>
      <c r="H29" s="601"/>
      <c r="I29" s="601"/>
      <c r="J29" s="601"/>
    </row>
    <row r="30" spans="1:10" ht="27.75" customHeight="1" thickBot="1" x14ac:dyDescent="0.3">
      <c r="A30" s="359"/>
      <c r="B30" s="360"/>
      <c r="C30" s="360"/>
      <c r="D30" s="360"/>
      <c r="E30" s="360"/>
      <c r="F30" s="360"/>
      <c r="G30" s="360"/>
      <c r="H30" s="360"/>
      <c r="I30" s="360"/>
      <c r="J30" s="360"/>
    </row>
    <row r="31" spans="1:10" ht="33" customHeight="1" thickBot="1" x14ac:dyDescent="0.3">
      <c r="A31" s="642" t="s">
        <v>204</v>
      </c>
      <c r="B31" s="664"/>
      <c r="C31" s="664"/>
      <c r="D31" s="664"/>
      <c r="E31" s="664"/>
      <c r="F31" s="664"/>
      <c r="G31" s="664"/>
      <c r="H31" s="664"/>
      <c r="I31" s="664"/>
      <c r="J31" s="665"/>
    </row>
    <row r="32" spans="1:10" ht="39.75" customHeight="1" x14ac:dyDescent="0.25">
      <c r="A32" s="353" t="s">
        <v>221</v>
      </c>
      <c r="B32" s="361"/>
      <c r="C32" s="361"/>
      <c r="D32" s="362"/>
      <c r="E32" s="363"/>
      <c r="F32" s="363"/>
      <c r="G32" s="363"/>
      <c r="H32" s="363"/>
      <c r="I32" s="363"/>
      <c r="J32" s="363"/>
    </row>
    <row r="33" spans="1:10" ht="48" customHeight="1" x14ac:dyDescent="0.25">
      <c r="A33" s="655" t="s">
        <v>213</v>
      </c>
      <c r="B33" s="656"/>
      <c r="C33" s="656"/>
      <c r="D33" s="656"/>
      <c r="E33" s="656"/>
      <c r="F33" s="656"/>
      <c r="G33" s="656"/>
      <c r="H33" s="656"/>
      <c r="I33" s="656"/>
      <c r="J33" s="657"/>
    </row>
    <row r="34" spans="1:10" x14ac:dyDescent="0.25">
      <c r="A34" s="355"/>
      <c r="B34" s="355"/>
      <c r="C34" s="355"/>
      <c r="D34" s="355"/>
      <c r="E34" s="355"/>
      <c r="F34" s="355"/>
      <c r="G34" s="355"/>
      <c r="H34" s="355"/>
      <c r="I34" s="355"/>
      <c r="J34" s="355"/>
    </row>
    <row r="35" spans="1:10" x14ac:dyDescent="0.25">
      <c r="A35" s="667" t="s">
        <v>224</v>
      </c>
      <c r="B35" s="667"/>
      <c r="C35" s="667"/>
      <c r="D35" s="667"/>
      <c r="E35" s="667"/>
      <c r="F35" s="667"/>
      <c r="G35" s="667"/>
      <c r="H35" s="667"/>
      <c r="I35" s="667"/>
      <c r="J35" s="667"/>
    </row>
    <row r="36" spans="1:10" x14ac:dyDescent="0.25">
      <c r="A36" s="364"/>
      <c r="B36" s="364"/>
      <c r="C36" s="364"/>
      <c r="D36" s="364"/>
      <c r="E36" s="364"/>
      <c r="F36" s="364"/>
      <c r="G36" s="364"/>
      <c r="H36" s="364"/>
      <c r="I36" s="364"/>
      <c r="J36" s="364"/>
    </row>
    <row r="37" spans="1:10" x14ac:dyDescent="0.25">
      <c r="A37" s="353" t="s">
        <v>240</v>
      </c>
      <c r="B37" s="365"/>
      <c r="C37" s="365"/>
      <c r="D37" s="365"/>
      <c r="E37" s="363"/>
      <c r="F37" s="363"/>
      <c r="G37" s="363"/>
      <c r="H37" s="363"/>
      <c r="I37" s="363"/>
      <c r="J37" s="363"/>
    </row>
    <row r="38" spans="1:10" ht="23.25" customHeight="1" x14ac:dyDescent="0.25">
      <c r="A38" s="366"/>
      <c r="B38" s="363"/>
      <c r="C38" s="363"/>
      <c r="D38" s="363"/>
      <c r="E38" s="363"/>
      <c r="F38" s="363"/>
      <c r="G38" s="363"/>
      <c r="H38" s="363"/>
      <c r="I38" s="363"/>
      <c r="J38" s="363"/>
    </row>
    <row r="39" spans="1:10" ht="48" customHeight="1" x14ac:dyDescent="0.25">
      <c r="A39" s="366"/>
      <c r="B39" s="640" t="s">
        <v>214</v>
      </c>
      <c r="C39" s="641"/>
      <c r="D39" s="658" t="s">
        <v>215</v>
      </c>
      <c r="E39" s="659"/>
      <c r="F39" s="659"/>
      <c r="G39" s="660"/>
      <c r="H39" s="445"/>
      <c r="I39" s="445"/>
      <c r="J39" s="445"/>
    </row>
    <row r="40" spans="1:10" ht="54" customHeight="1" x14ac:dyDescent="0.25">
      <c r="A40" s="366"/>
      <c r="B40" s="624" t="s">
        <v>212</v>
      </c>
      <c r="C40" s="625"/>
      <c r="D40" s="661" t="s">
        <v>218</v>
      </c>
      <c r="E40" s="662"/>
      <c r="F40" s="662"/>
      <c r="G40" s="663"/>
      <c r="H40" s="446"/>
      <c r="I40" s="445"/>
      <c r="J40" s="445"/>
    </row>
    <row r="41" spans="1:10" x14ac:dyDescent="0.25">
      <c r="A41" s="366"/>
      <c r="B41" s="363"/>
      <c r="C41" s="363"/>
      <c r="D41" s="363"/>
      <c r="E41" s="363"/>
      <c r="F41" s="363"/>
      <c r="G41" s="363"/>
      <c r="H41" s="363"/>
      <c r="I41" s="363"/>
      <c r="J41" s="363"/>
    </row>
    <row r="42" spans="1:10" ht="39.75" customHeight="1" thickBot="1" x14ac:dyDescent="0.3">
      <c r="A42" s="345"/>
      <c r="B42" s="363"/>
      <c r="C42" s="363"/>
      <c r="D42" s="363"/>
      <c r="E42" s="363"/>
      <c r="F42" s="363"/>
      <c r="G42" s="363"/>
      <c r="H42" s="363"/>
      <c r="I42" s="363"/>
      <c r="J42" s="363"/>
    </row>
    <row r="43" spans="1:10" ht="33" customHeight="1" thickBot="1" x14ac:dyDescent="0.3">
      <c r="A43" s="642" t="s">
        <v>289</v>
      </c>
      <c r="B43" s="643"/>
      <c r="C43" s="643"/>
      <c r="D43" s="643"/>
      <c r="E43" s="643"/>
      <c r="F43" s="643"/>
      <c r="G43" s="643"/>
      <c r="H43" s="643"/>
      <c r="I43" s="643"/>
      <c r="J43" s="644"/>
    </row>
    <row r="44" spans="1:10" ht="29.25" customHeight="1" x14ac:dyDescent="0.25">
      <c r="A44" s="452"/>
      <c r="B44" s="453"/>
      <c r="C44" s="453"/>
      <c r="D44" s="453"/>
      <c r="E44" s="453"/>
      <c r="F44" s="453"/>
      <c r="G44" s="453"/>
      <c r="H44" s="453"/>
      <c r="I44" s="453"/>
      <c r="J44" s="453"/>
    </row>
    <row r="45" spans="1:10" ht="191.25" customHeight="1" thickBot="1" x14ac:dyDescent="0.3">
      <c r="A45" s="638" t="s">
        <v>303</v>
      </c>
      <c r="B45" s="638"/>
      <c r="C45" s="638"/>
      <c r="D45" s="638"/>
      <c r="E45" s="638"/>
      <c r="F45" s="638"/>
      <c r="G45" s="638"/>
      <c r="H45" s="638"/>
      <c r="I45" s="638"/>
      <c r="J45" s="638"/>
    </row>
    <row r="46" spans="1:10" ht="73.5" customHeight="1" x14ac:dyDescent="0.25">
      <c r="A46" s="607" t="s">
        <v>287</v>
      </c>
      <c r="B46" s="608"/>
      <c r="C46" s="608"/>
      <c r="D46" s="608"/>
      <c r="E46" s="608"/>
      <c r="F46" s="608"/>
      <c r="G46" s="608"/>
      <c r="H46" s="608"/>
      <c r="I46" s="608"/>
      <c r="J46" s="609"/>
    </row>
    <row r="47" spans="1:10" ht="33" customHeight="1" x14ac:dyDescent="0.25">
      <c r="A47" s="610" t="s">
        <v>273</v>
      </c>
      <c r="B47" s="611"/>
      <c r="C47" s="611"/>
      <c r="D47" s="611"/>
      <c r="E47" s="611"/>
      <c r="F47" s="611"/>
      <c r="G47" s="611"/>
      <c r="H47" s="611"/>
      <c r="I47" s="611"/>
      <c r="J47" s="612"/>
    </row>
    <row r="48" spans="1:10" ht="34.5" customHeight="1" x14ac:dyDescent="0.25">
      <c r="A48" s="628" t="s">
        <v>223</v>
      </c>
      <c r="B48" s="629"/>
      <c r="C48" s="629"/>
      <c r="D48" s="629"/>
      <c r="E48" s="629"/>
      <c r="F48" s="629"/>
      <c r="G48" s="629"/>
      <c r="H48" s="629"/>
      <c r="I48" s="629"/>
      <c r="J48" s="630"/>
    </row>
    <row r="49" spans="1:10" ht="31.5" customHeight="1" x14ac:dyDescent="0.25">
      <c r="A49" s="468"/>
      <c r="B49" s="467" t="s">
        <v>308</v>
      </c>
      <c r="C49" s="604" t="s">
        <v>310</v>
      </c>
      <c r="D49" s="604"/>
      <c r="E49" s="604"/>
      <c r="F49" s="604"/>
      <c r="G49" s="604"/>
      <c r="H49" s="604"/>
      <c r="I49" s="604"/>
      <c r="J49" s="448"/>
    </row>
    <row r="50" spans="1:10" ht="31.5" customHeight="1" x14ac:dyDescent="0.25">
      <c r="A50" s="451"/>
      <c r="B50" s="626" t="s">
        <v>305</v>
      </c>
      <c r="C50" s="626"/>
      <c r="D50" s="639" t="s">
        <v>306</v>
      </c>
      <c r="E50" s="449"/>
      <c r="F50" s="613" t="s">
        <v>307</v>
      </c>
      <c r="G50" s="613"/>
      <c r="H50" s="613"/>
      <c r="I50" s="639" t="s">
        <v>309</v>
      </c>
      <c r="J50" s="450"/>
    </row>
    <row r="51" spans="1:10" ht="31.5" customHeight="1" x14ac:dyDescent="0.25">
      <c r="A51" s="451"/>
      <c r="B51" s="627">
        <v>4.5</v>
      </c>
      <c r="C51" s="627"/>
      <c r="D51" s="639"/>
      <c r="E51" s="449"/>
      <c r="F51" s="449"/>
      <c r="G51" s="469">
        <v>4.5</v>
      </c>
      <c r="H51" s="449"/>
      <c r="I51" s="639"/>
      <c r="J51" s="450"/>
    </row>
    <row r="52" spans="1:10" ht="3" customHeight="1" thickBot="1" x14ac:dyDescent="0.35">
      <c r="A52" s="447"/>
      <c r="B52" s="457"/>
      <c r="C52" s="458"/>
      <c r="D52" s="465"/>
      <c r="E52" s="631"/>
      <c r="F52" s="631"/>
      <c r="G52" s="466"/>
      <c r="H52" s="465"/>
      <c r="I52" s="465"/>
      <c r="J52" s="459"/>
    </row>
    <row r="53" spans="1:10" ht="18.75" customHeight="1" x14ac:dyDescent="0.25">
      <c r="A53" s="456"/>
      <c r="B53" s="456"/>
      <c r="C53" s="456"/>
      <c r="D53" s="456"/>
      <c r="E53" s="456"/>
      <c r="F53" s="456"/>
      <c r="G53" s="456"/>
      <c r="H53" s="456"/>
      <c r="I53" s="456"/>
      <c r="J53" s="456"/>
    </row>
    <row r="54" spans="1:10" ht="22.5" hidden="1" customHeight="1" x14ac:dyDescent="0.25">
      <c r="A54" s="456"/>
      <c r="B54" s="456"/>
      <c r="C54" s="456"/>
      <c r="D54" s="456"/>
      <c r="E54" s="456"/>
      <c r="F54" s="456"/>
      <c r="G54" s="456"/>
      <c r="H54" s="456"/>
      <c r="I54" s="456"/>
      <c r="J54" s="456"/>
    </row>
    <row r="55" spans="1:10" ht="28.5" customHeight="1" x14ac:dyDescent="0.25">
      <c r="A55" s="606" t="s">
        <v>296</v>
      </c>
      <c r="B55" s="606"/>
      <c r="C55" s="606"/>
      <c r="D55" s="606"/>
      <c r="E55" s="606"/>
      <c r="F55" s="606"/>
      <c r="G55" s="606"/>
      <c r="H55" s="606"/>
      <c r="I55" s="606"/>
      <c r="J55" s="606"/>
    </row>
    <row r="56" spans="1:10" ht="15.75" customHeight="1" x14ac:dyDescent="0.25">
      <c r="A56" s="345"/>
      <c r="B56" s="363"/>
      <c r="C56" s="363"/>
      <c r="D56" s="363"/>
      <c r="E56" s="363"/>
      <c r="F56" s="363"/>
      <c r="G56" s="363"/>
      <c r="H56" s="363"/>
      <c r="I56" s="363"/>
      <c r="J56" s="363"/>
    </row>
    <row r="57" spans="1:10" ht="18" customHeight="1" x14ac:dyDescent="0.25">
      <c r="A57" s="605" t="s">
        <v>205</v>
      </c>
      <c r="B57" s="605"/>
      <c r="C57" s="605"/>
      <c r="D57" s="605"/>
      <c r="E57" s="605"/>
      <c r="F57" s="605"/>
      <c r="G57" s="605"/>
      <c r="H57" s="605"/>
      <c r="I57" s="605"/>
      <c r="J57" s="605"/>
    </row>
    <row r="58" spans="1:10" s="106" customFormat="1" ht="7.5" customHeight="1" x14ac:dyDescent="0.25">
      <c r="A58" s="345"/>
      <c r="B58" s="345"/>
      <c r="C58" s="345"/>
      <c r="D58" s="345"/>
      <c r="E58" s="345"/>
      <c r="F58" s="345"/>
      <c r="G58" s="345"/>
      <c r="H58" s="345"/>
      <c r="I58" s="345"/>
      <c r="J58" s="345"/>
    </row>
    <row r="59" spans="1:10" x14ac:dyDescent="0.25">
      <c r="A59" s="44"/>
      <c r="B59" s="44" t="s">
        <v>206</v>
      </c>
      <c r="C59" s="367"/>
      <c r="D59" s="367"/>
      <c r="E59" s="367"/>
      <c r="F59" s="367"/>
      <c r="G59" s="367"/>
      <c r="H59" s="44"/>
      <c r="I59" s="44"/>
      <c r="J59" s="345"/>
    </row>
    <row r="60" spans="1:10" x14ac:dyDescent="0.25">
      <c r="A60" s="345"/>
      <c r="B60" s="44" t="s">
        <v>207</v>
      </c>
      <c r="C60" s="367"/>
      <c r="D60" s="367"/>
      <c r="E60" s="367"/>
      <c r="F60" s="367"/>
      <c r="G60" s="367"/>
      <c r="H60" s="44"/>
      <c r="I60" s="44"/>
      <c r="J60" s="345"/>
    </row>
    <row r="61" spans="1:10" x14ac:dyDescent="0.25">
      <c r="A61" s="345"/>
      <c r="B61" s="44" t="s">
        <v>208</v>
      </c>
      <c r="C61" s="367"/>
      <c r="D61" s="367"/>
      <c r="E61" s="367"/>
      <c r="F61" s="367"/>
      <c r="G61" s="367"/>
      <c r="H61" s="44"/>
      <c r="I61" s="44"/>
      <c r="J61" s="345"/>
    </row>
    <row r="62" spans="1:10" ht="17.25" customHeight="1" x14ac:dyDescent="0.25">
      <c r="A62" s="345"/>
      <c r="B62" s="44" t="s">
        <v>244</v>
      </c>
      <c r="C62" s="367"/>
      <c r="D62" s="367"/>
      <c r="E62" s="367"/>
      <c r="F62" s="367"/>
      <c r="G62" s="367"/>
      <c r="H62" s="44"/>
      <c r="I62" s="44"/>
      <c r="J62" s="345"/>
    </row>
    <row r="63" spans="1:10" ht="18" customHeight="1" x14ac:dyDescent="0.25">
      <c r="A63" s="345"/>
      <c r="B63" s="666" t="s">
        <v>225</v>
      </c>
      <c r="C63" s="666"/>
      <c r="D63" s="666"/>
      <c r="E63" s="666"/>
      <c r="F63" s="666"/>
      <c r="G63" s="666"/>
      <c r="H63" s="44"/>
      <c r="I63" s="44"/>
      <c r="J63" s="345"/>
    </row>
    <row r="64" spans="1:10" x14ac:dyDescent="0.25">
      <c r="A64" s="345"/>
      <c r="B64" s="44" t="s">
        <v>226</v>
      </c>
      <c r="C64" s="367"/>
      <c r="D64" s="367"/>
      <c r="E64" s="367"/>
      <c r="F64" s="367"/>
      <c r="G64" s="367"/>
      <c r="H64" s="44"/>
      <c r="I64" s="44"/>
      <c r="J64" s="345"/>
    </row>
    <row r="65" spans="1:10" x14ac:dyDescent="0.25">
      <c r="A65" s="345"/>
      <c r="B65" s="345"/>
      <c r="C65" s="345"/>
      <c r="D65" s="345"/>
      <c r="E65" s="345"/>
      <c r="F65" s="345"/>
      <c r="G65" s="345"/>
      <c r="H65" s="345"/>
      <c r="I65" s="345"/>
      <c r="J65" s="345"/>
    </row>
    <row r="66" spans="1:10" ht="28.5" customHeight="1" x14ac:dyDescent="0.25">
      <c r="A66" s="368" t="s">
        <v>209</v>
      </c>
      <c r="B66" s="369"/>
      <c r="C66" s="369"/>
      <c r="D66" s="369"/>
      <c r="E66" s="370"/>
      <c r="F66" s="370"/>
      <c r="G66" s="370"/>
      <c r="H66" s="370"/>
      <c r="I66" s="370"/>
      <c r="J66" s="370"/>
    </row>
    <row r="67" spans="1:10" ht="42" customHeight="1" x14ac:dyDescent="0.25">
      <c r="A67" s="603" t="s">
        <v>290</v>
      </c>
      <c r="B67" s="603"/>
      <c r="C67" s="603"/>
      <c r="D67" s="603"/>
      <c r="E67" s="603"/>
      <c r="F67" s="603"/>
      <c r="G67" s="603"/>
      <c r="H67" s="603"/>
      <c r="I67" s="603"/>
      <c r="J67" s="603"/>
    </row>
    <row r="68" spans="1:10" ht="15" customHeight="1" x14ac:dyDescent="0.25">
      <c r="A68" s="358"/>
      <c r="B68" s="358"/>
      <c r="C68" s="358"/>
      <c r="D68" s="358"/>
      <c r="E68" s="358"/>
      <c r="F68" s="358"/>
      <c r="G68" s="358"/>
      <c r="H68" s="358"/>
      <c r="I68" s="358"/>
      <c r="J68" s="358"/>
    </row>
    <row r="69" spans="1:10" ht="99" customHeight="1" x14ac:dyDescent="0.25">
      <c r="A69" s="646" t="s">
        <v>288</v>
      </c>
      <c r="B69" s="647"/>
      <c r="C69" s="647"/>
      <c r="D69" s="647"/>
      <c r="E69" s="647"/>
      <c r="F69" s="647"/>
      <c r="G69" s="647"/>
      <c r="H69" s="647"/>
      <c r="I69" s="647"/>
      <c r="J69" s="648"/>
    </row>
    <row r="71" spans="1:10" x14ac:dyDescent="0.25">
      <c r="A71" s="105"/>
    </row>
    <row r="72" spans="1:10" x14ac:dyDescent="0.25">
      <c r="A72" s="614"/>
      <c r="B72" s="614"/>
      <c r="C72" s="614"/>
      <c r="D72" s="614"/>
      <c r="E72" s="614"/>
      <c r="F72" s="614"/>
      <c r="G72" s="614"/>
      <c r="H72" s="614"/>
      <c r="I72" s="614"/>
      <c r="J72" s="614"/>
    </row>
  </sheetData>
  <sheetProtection password="CDA9"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69" customWidth="1"/>
    <col min="2" max="2" width="29.140625" style="102" customWidth="1"/>
    <col min="3" max="3" width="74.5703125" style="102" customWidth="1"/>
    <col min="4" max="4" width="34" style="102" customWidth="1"/>
    <col min="5" max="5" width="34" style="278" customWidth="1"/>
    <col min="6" max="256" width="34" style="269" customWidth="1"/>
    <col min="257" max="16384" width="11.42578125" style="269"/>
  </cols>
  <sheetData>
    <row r="1" spans="1:6" s="102" customFormat="1" ht="22.5" customHeight="1" x14ac:dyDescent="0.2">
      <c r="A1" s="909" t="s">
        <v>274</v>
      </c>
      <c r="B1" s="909"/>
      <c r="C1" s="909"/>
      <c r="D1" s="904"/>
      <c r="E1" s="906"/>
      <c r="F1" s="904"/>
    </row>
    <row r="2" spans="1:6" s="102" customFormat="1" ht="22.5" customHeight="1" x14ac:dyDescent="0.2">
      <c r="A2" s="909"/>
      <c r="B2" s="909"/>
      <c r="C2" s="909"/>
      <c r="D2" s="904"/>
      <c r="E2" s="906"/>
      <c r="F2" s="904"/>
    </row>
    <row r="3" spans="1:6" s="102" customFormat="1" x14ac:dyDescent="0.2">
      <c r="A3" s="910" t="s">
        <v>239</v>
      </c>
      <c r="B3" s="910"/>
      <c r="C3" s="47" t="s">
        <v>254</v>
      </c>
      <c r="D3" s="260"/>
      <c r="E3" s="261"/>
      <c r="F3" s="261"/>
    </row>
    <row r="4" spans="1:6" s="102" customFormat="1" x14ac:dyDescent="0.2">
      <c r="A4" s="47"/>
      <c r="B4" s="47"/>
      <c r="C4" s="47"/>
      <c r="D4" s="260"/>
      <c r="E4" s="261"/>
      <c r="F4" s="261"/>
    </row>
    <row r="5" spans="1:6" s="102" customFormat="1" thickBot="1" x14ac:dyDescent="0.25">
      <c r="A5" s="262"/>
      <c r="B5" s="263"/>
      <c r="C5" s="264"/>
      <c r="D5" s="260"/>
      <c r="E5" s="265"/>
      <c r="F5" s="265"/>
    </row>
    <row r="6" spans="1:6" s="102" customFormat="1" ht="30" customHeight="1" thickBot="1" x14ac:dyDescent="0.25">
      <c r="A6" s="279" t="s">
        <v>169</v>
      </c>
      <c r="B6" s="907" t="s">
        <v>210</v>
      </c>
      <c r="C6" s="908"/>
      <c r="D6" s="47"/>
      <c r="E6" s="47"/>
      <c r="F6" s="47"/>
    </row>
    <row r="7" spans="1:6" s="102" customFormat="1" ht="24" customHeight="1" x14ac:dyDescent="0.2">
      <c r="A7" s="901" t="s">
        <v>170</v>
      </c>
      <c r="B7" s="280">
        <v>617</v>
      </c>
      <c r="C7" s="281" t="s">
        <v>248</v>
      </c>
      <c r="D7" s="260"/>
      <c r="E7" s="261"/>
      <c r="F7" s="261"/>
    </row>
    <row r="8" spans="1:6" s="102" customFormat="1" ht="24" customHeight="1" x14ac:dyDescent="0.2">
      <c r="A8" s="902"/>
      <c r="B8" s="282" t="s">
        <v>171</v>
      </c>
      <c r="C8" s="283" t="s">
        <v>172</v>
      </c>
      <c r="D8" s="260"/>
      <c r="E8" s="261"/>
      <c r="F8" s="261"/>
    </row>
    <row r="9" spans="1:6" s="102" customFormat="1" ht="24" customHeight="1" x14ac:dyDescent="0.2">
      <c r="A9" s="902"/>
      <c r="B9" s="282">
        <v>621</v>
      </c>
      <c r="C9" s="283" t="s">
        <v>249</v>
      </c>
      <c r="D9" s="260"/>
      <c r="E9" s="261"/>
      <c r="F9" s="261"/>
    </row>
    <row r="10" spans="1:6" s="102" customFormat="1" ht="24" customHeight="1" x14ac:dyDescent="0.2">
      <c r="A10" s="902"/>
      <c r="B10" s="282">
        <v>625</v>
      </c>
      <c r="C10" s="283" t="s">
        <v>256</v>
      </c>
      <c r="D10" s="260"/>
      <c r="E10" s="261"/>
      <c r="F10" s="261"/>
    </row>
    <row r="11" spans="1:6" s="102" customFormat="1" ht="24" customHeight="1" x14ac:dyDescent="0.2">
      <c r="A11" s="902"/>
      <c r="B11" s="282" t="s">
        <v>173</v>
      </c>
      <c r="C11" s="283" t="s">
        <v>64</v>
      </c>
      <c r="D11" s="260"/>
      <c r="E11" s="261"/>
      <c r="F11" s="261"/>
    </row>
    <row r="12" spans="1:6" s="102" customFormat="1" ht="24" customHeight="1" x14ac:dyDescent="0.2">
      <c r="A12" s="902"/>
      <c r="B12" s="282" t="s">
        <v>174</v>
      </c>
      <c r="C12" s="283" t="s">
        <v>65</v>
      </c>
      <c r="D12" s="260"/>
      <c r="E12" s="261"/>
      <c r="F12" s="261"/>
    </row>
    <row r="13" spans="1:6" s="102" customFormat="1" ht="24" customHeight="1" x14ac:dyDescent="0.2">
      <c r="A13" s="902"/>
      <c r="B13" s="282" t="s">
        <v>175</v>
      </c>
      <c r="C13" s="283" t="s">
        <v>66</v>
      </c>
      <c r="D13" s="260"/>
      <c r="E13" s="261"/>
      <c r="F13" s="261"/>
    </row>
    <row r="14" spans="1:6" s="102" customFormat="1" ht="24" customHeight="1" x14ac:dyDescent="0.2">
      <c r="A14" s="902"/>
      <c r="B14" s="282">
        <v>631</v>
      </c>
      <c r="C14" s="283" t="s">
        <v>138</v>
      </c>
      <c r="D14" s="260"/>
      <c r="E14" s="261"/>
      <c r="F14" s="261"/>
    </row>
    <row r="15" spans="1:6" s="102" customFormat="1" ht="24" customHeight="1" x14ac:dyDescent="0.2">
      <c r="A15" s="902"/>
      <c r="B15" s="282" t="s">
        <v>176</v>
      </c>
      <c r="C15" s="283" t="s">
        <v>140</v>
      </c>
      <c r="D15" s="260"/>
      <c r="E15" s="261"/>
      <c r="F15" s="261"/>
    </row>
    <row r="16" spans="1:6" s="102" customFormat="1" ht="24" customHeight="1" x14ac:dyDescent="0.2">
      <c r="A16" s="902"/>
      <c r="B16" s="282" t="s">
        <v>177</v>
      </c>
      <c r="C16" s="283" t="s">
        <v>142</v>
      </c>
      <c r="D16" s="260"/>
      <c r="E16" s="261"/>
      <c r="F16" s="261"/>
    </row>
    <row r="17" spans="1:7" s="102" customFormat="1" ht="24" customHeight="1" x14ac:dyDescent="0.2">
      <c r="A17" s="902"/>
      <c r="B17" s="284" t="s">
        <v>178</v>
      </c>
      <c r="C17" s="283" t="s">
        <v>77</v>
      </c>
      <c r="D17" s="47"/>
      <c r="E17" s="47"/>
      <c r="F17" s="266"/>
    </row>
    <row r="18" spans="1:7" s="102" customFormat="1" ht="24" customHeight="1" x14ac:dyDescent="0.2">
      <c r="A18" s="902"/>
      <c r="B18" s="282" t="s">
        <v>179</v>
      </c>
      <c r="C18" s="283" t="s">
        <v>78</v>
      </c>
      <c r="D18" s="47"/>
      <c r="E18" s="47"/>
      <c r="F18" s="266"/>
    </row>
    <row r="19" spans="1:7" s="102" customFormat="1" ht="24" customHeight="1" x14ac:dyDescent="0.2">
      <c r="A19" s="902"/>
      <c r="B19" s="282" t="s">
        <v>180</v>
      </c>
      <c r="C19" s="283" t="s">
        <v>79</v>
      </c>
      <c r="D19" s="47"/>
      <c r="E19" s="47"/>
      <c r="F19" s="266"/>
    </row>
    <row r="20" spans="1:7" s="102" customFormat="1" ht="24" customHeight="1" x14ac:dyDescent="0.2">
      <c r="A20" s="902"/>
      <c r="B20" s="282" t="s">
        <v>191</v>
      </c>
      <c r="C20" s="321" t="s">
        <v>80</v>
      </c>
      <c r="D20" s="344"/>
      <c r="E20" s="344"/>
      <c r="F20" s="266"/>
    </row>
    <row r="21" spans="1:7" s="102" customFormat="1" ht="24" customHeight="1" x14ac:dyDescent="0.2">
      <c r="A21" s="902"/>
      <c r="B21" s="282">
        <v>645</v>
      </c>
      <c r="C21" s="283" t="s">
        <v>81</v>
      </c>
      <c r="D21" s="47"/>
      <c r="E21" s="47"/>
      <c r="F21" s="266"/>
    </row>
    <row r="22" spans="1:7" s="102" customFormat="1" ht="24" customHeight="1" x14ac:dyDescent="0.2">
      <c r="A22" s="902"/>
      <c r="B22" s="282">
        <v>647</v>
      </c>
      <c r="C22" s="283" t="s">
        <v>82</v>
      </c>
      <c r="D22" s="47"/>
      <c r="E22" s="47"/>
      <c r="F22" s="266"/>
    </row>
    <row r="23" spans="1:7" s="102" customFormat="1" ht="24" customHeight="1" x14ac:dyDescent="0.2">
      <c r="A23" s="902"/>
      <c r="B23" s="309">
        <v>648</v>
      </c>
      <c r="C23" s="308" t="s">
        <v>83</v>
      </c>
      <c r="D23" s="47"/>
      <c r="E23" s="47"/>
      <c r="F23" s="266"/>
    </row>
    <row r="24" spans="1:7" s="102" customFormat="1" ht="24" customHeight="1" x14ac:dyDescent="0.2">
      <c r="A24" s="902"/>
      <c r="B24" s="309">
        <v>6815</v>
      </c>
      <c r="C24" s="308" t="s">
        <v>181</v>
      </c>
      <c r="D24" s="905"/>
      <c r="E24" s="905"/>
      <c r="F24" s="267"/>
    </row>
    <row r="25" spans="1:7" s="102" customFormat="1" ht="24" customHeight="1" thickBot="1" x14ac:dyDescent="0.25">
      <c r="A25" s="903"/>
      <c r="B25" s="307">
        <v>862</v>
      </c>
      <c r="C25" s="285" t="s">
        <v>182</v>
      </c>
    </row>
    <row r="26" spans="1:7" s="102" customFormat="1" ht="13.5" customHeight="1" thickBot="1" x14ac:dyDescent="0.3">
      <c r="A26" s="268"/>
      <c r="B26" s="269"/>
      <c r="C26" s="269"/>
      <c r="D26" s="47"/>
      <c r="E26" s="47"/>
      <c r="F26" s="270"/>
    </row>
    <row r="27" spans="1:7" s="102" customFormat="1" ht="24" customHeight="1" x14ac:dyDescent="0.2">
      <c r="A27" s="901" t="s">
        <v>183</v>
      </c>
      <c r="B27" s="315">
        <v>617</v>
      </c>
      <c r="C27" s="316" t="s">
        <v>248</v>
      </c>
    </row>
    <row r="28" spans="1:7" s="273" customFormat="1" ht="24" customHeight="1" x14ac:dyDescent="0.25">
      <c r="A28" s="902"/>
      <c r="B28" s="319" t="s">
        <v>171</v>
      </c>
      <c r="C28" s="320" t="s">
        <v>172</v>
      </c>
      <c r="D28" s="271"/>
      <c r="E28" s="271"/>
      <c r="F28" s="272"/>
      <c r="G28" s="272"/>
    </row>
    <row r="29" spans="1:7" s="273" customFormat="1" ht="24" customHeight="1" x14ac:dyDescent="0.25">
      <c r="A29" s="902"/>
      <c r="B29" s="282">
        <v>621</v>
      </c>
      <c r="C29" s="321" t="s">
        <v>249</v>
      </c>
      <c r="D29" s="274"/>
      <c r="E29" s="271"/>
      <c r="F29" s="272"/>
      <c r="G29" s="272"/>
    </row>
    <row r="30" spans="1:7" s="273" customFormat="1" ht="24" customHeight="1" x14ac:dyDescent="0.25">
      <c r="A30" s="902"/>
      <c r="B30" s="282">
        <v>623</v>
      </c>
      <c r="C30" s="321" t="s">
        <v>255</v>
      </c>
      <c r="D30" s="271"/>
      <c r="E30" s="271"/>
      <c r="F30" s="272"/>
      <c r="G30" s="272"/>
    </row>
    <row r="31" spans="1:7" s="273" customFormat="1" ht="24" customHeight="1" x14ac:dyDescent="0.25">
      <c r="A31" s="902"/>
      <c r="B31" s="282">
        <v>625</v>
      </c>
      <c r="C31" s="321" t="s">
        <v>256</v>
      </c>
      <c r="D31" s="271"/>
      <c r="E31" s="271"/>
      <c r="F31" s="272"/>
      <c r="G31" s="272"/>
    </row>
    <row r="32" spans="1:7" s="273" customFormat="1" ht="24" customHeight="1" x14ac:dyDescent="0.25">
      <c r="A32" s="902"/>
      <c r="B32" s="282" t="s">
        <v>173</v>
      </c>
      <c r="C32" s="321" t="s">
        <v>184</v>
      </c>
      <c r="D32" s="275"/>
      <c r="E32" s="271"/>
      <c r="F32" s="272"/>
      <c r="G32" s="272"/>
    </row>
    <row r="33" spans="1:7" s="273" customFormat="1" ht="24" customHeight="1" x14ac:dyDescent="0.25">
      <c r="A33" s="902"/>
      <c r="B33" s="282" t="s">
        <v>175</v>
      </c>
      <c r="C33" s="321" t="s">
        <v>250</v>
      </c>
      <c r="D33" s="275"/>
      <c r="E33" s="271"/>
      <c r="F33" s="272"/>
      <c r="G33" s="272"/>
    </row>
    <row r="34" spans="1:7" s="273" customFormat="1" ht="24" customHeight="1" x14ac:dyDescent="0.25">
      <c r="A34" s="902"/>
      <c r="B34" s="282">
        <v>631</v>
      </c>
      <c r="C34" s="321" t="s">
        <v>138</v>
      </c>
      <c r="D34" s="275"/>
      <c r="E34" s="271"/>
      <c r="F34" s="272"/>
      <c r="G34" s="272"/>
    </row>
    <row r="35" spans="1:7" s="273" customFormat="1" ht="24" customHeight="1" x14ac:dyDescent="0.25">
      <c r="A35" s="902"/>
      <c r="B35" s="282" t="s">
        <v>185</v>
      </c>
      <c r="C35" s="321" t="s">
        <v>140</v>
      </c>
      <c r="D35" s="275"/>
      <c r="E35" s="271"/>
      <c r="F35" s="272"/>
      <c r="G35" s="272"/>
    </row>
    <row r="36" spans="1:7" s="273" customFormat="1" ht="24" customHeight="1" x14ac:dyDescent="0.25">
      <c r="A36" s="902"/>
      <c r="B36" s="282" t="s">
        <v>186</v>
      </c>
      <c r="C36" s="321" t="s">
        <v>142</v>
      </c>
      <c r="D36" s="275"/>
      <c r="E36" s="271"/>
      <c r="F36" s="272"/>
      <c r="G36" s="272"/>
    </row>
    <row r="37" spans="1:7" s="273" customFormat="1" ht="24" customHeight="1" x14ac:dyDescent="0.25">
      <c r="A37" s="902"/>
      <c r="B37" s="282" t="s">
        <v>178</v>
      </c>
      <c r="C37" s="321" t="s">
        <v>77</v>
      </c>
      <c r="D37" s="275"/>
      <c r="E37" s="271"/>
      <c r="F37" s="272"/>
      <c r="G37" s="272"/>
    </row>
    <row r="38" spans="1:7" s="273" customFormat="1" ht="24" customHeight="1" x14ac:dyDescent="0.25">
      <c r="A38" s="902"/>
      <c r="B38" s="282" t="s">
        <v>179</v>
      </c>
      <c r="C38" s="321" t="s">
        <v>78</v>
      </c>
      <c r="D38" s="275"/>
      <c r="E38" s="271"/>
      <c r="F38" s="272"/>
      <c r="G38" s="272"/>
    </row>
    <row r="39" spans="1:7" s="273" customFormat="1" ht="24" customHeight="1" x14ac:dyDescent="0.25">
      <c r="A39" s="902"/>
      <c r="B39" s="282" t="s">
        <v>180</v>
      </c>
      <c r="C39" s="321" t="s">
        <v>79</v>
      </c>
      <c r="D39" s="275"/>
      <c r="E39" s="271"/>
      <c r="F39" s="272"/>
      <c r="G39" s="272"/>
    </row>
    <row r="40" spans="1:7" s="273" customFormat="1" ht="24" customHeight="1" x14ac:dyDescent="0.25">
      <c r="A40" s="902"/>
      <c r="B40" s="282" t="s">
        <v>191</v>
      </c>
      <c r="C40" s="321" t="s">
        <v>80</v>
      </c>
      <c r="D40" s="276"/>
      <c r="E40" s="271"/>
      <c r="F40" s="272"/>
      <c r="G40" s="272"/>
    </row>
    <row r="41" spans="1:7" s="273" customFormat="1" ht="24" customHeight="1" x14ac:dyDescent="0.25">
      <c r="A41" s="902"/>
      <c r="B41" s="282">
        <v>645</v>
      </c>
      <c r="C41" s="321" t="s">
        <v>81</v>
      </c>
      <c r="D41" s="276"/>
      <c r="E41" s="271"/>
      <c r="F41" s="272"/>
      <c r="G41" s="272"/>
    </row>
    <row r="42" spans="1:7" s="273" customFormat="1" ht="24" customHeight="1" x14ac:dyDescent="0.25">
      <c r="A42" s="902"/>
      <c r="B42" s="282">
        <v>647</v>
      </c>
      <c r="C42" s="321" t="s">
        <v>82</v>
      </c>
      <c r="D42" s="276"/>
      <c r="E42" s="271"/>
      <c r="F42" s="272"/>
      <c r="G42" s="272"/>
    </row>
    <row r="43" spans="1:7" s="273" customFormat="1" ht="24" customHeight="1" x14ac:dyDescent="0.25">
      <c r="A43" s="902"/>
      <c r="B43" s="282">
        <v>648</v>
      </c>
      <c r="C43" s="321" t="s">
        <v>83</v>
      </c>
      <c r="D43" s="276"/>
      <c r="E43" s="271"/>
      <c r="F43" s="272"/>
      <c r="G43" s="272"/>
    </row>
    <row r="44" spans="1:7" s="273" customFormat="1" ht="24" customHeight="1" x14ac:dyDescent="0.25">
      <c r="A44" s="902"/>
      <c r="B44" s="317" t="s">
        <v>247</v>
      </c>
      <c r="C44" s="318" t="s">
        <v>181</v>
      </c>
      <c r="D44" s="275"/>
      <c r="E44" s="271"/>
      <c r="F44" s="272"/>
      <c r="G44" s="272"/>
    </row>
    <row r="45" spans="1:7" s="273" customFormat="1" ht="24" customHeight="1" thickBot="1" x14ac:dyDescent="0.3">
      <c r="A45" s="903"/>
      <c r="B45" s="259">
        <v>862</v>
      </c>
      <c r="C45" s="259" t="s">
        <v>182</v>
      </c>
      <c r="D45" s="277"/>
      <c r="E45" s="271"/>
      <c r="F45" s="272"/>
      <c r="G45" s="272"/>
    </row>
    <row r="46" spans="1:7" s="273" customFormat="1" ht="11.25" customHeight="1" thickBot="1" x14ac:dyDescent="0.3">
      <c r="A46" s="272"/>
      <c r="B46" s="277"/>
      <c r="C46" s="277"/>
      <c r="D46" s="277"/>
      <c r="E46" s="271"/>
      <c r="F46" s="272"/>
      <c r="G46" s="272"/>
    </row>
    <row r="47" spans="1:7" s="273" customFormat="1" ht="24" customHeight="1" x14ac:dyDescent="0.25">
      <c r="A47" s="901" t="s">
        <v>197</v>
      </c>
      <c r="B47" s="315">
        <v>617</v>
      </c>
      <c r="C47" s="316" t="s">
        <v>248</v>
      </c>
      <c r="D47" s="276"/>
      <c r="E47" s="271"/>
      <c r="F47" s="272"/>
      <c r="G47" s="272"/>
    </row>
    <row r="48" spans="1:7" s="273" customFormat="1" ht="24" customHeight="1" x14ac:dyDescent="0.25">
      <c r="A48" s="902"/>
      <c r="B48" s="282" t="s">
        <v>171</v>
      </c>
      <c r="C48" s="321" t="s">
        <v>172</v>
      </c>
      <c r="D48" s="271"/>
      <c r="E48" s="271"/>
      <c r="F48" s="272"/>
      <c r="G48" s="272"/>
    </row>
    <row r="49" spans="1:7" s="273" customFormat="1" ht="24" customHeight="1" x14ac:dyDescent="0.25">
      <c r="A49" s="902"/>
      <c r="B49" s="282">
        <v>621</v>
      </c>
      <c r="C49" s="321" t="s">
        <v>249</v>
      </c>
      <c r="D49" s="271"/>
      <c r="E49" s="271"/>
      <c r="F49" s="272"/>
      <c r="G49" s="272"/>
    </row>
    <row r="50" spans="1:7" s="273" customFormat="1" ht="24" customHeight="1" x14ac:dyDescent="0.25">
      <c r="A50" s="902"/>
      <c r="B50" s="322" t="s">
        <v>188</v>
      </c>
      <c r="C50" s="322" t="s">
        <v>304</v>
      </c>
      <c r="D50" s="271"/>
      <c r="E50" s="271"/>
      <c r="F50" s="272"/>
      <c r="G50" s="272"/>
    </row>
    <row r="51" spans="1:7" s="273" customFormat="1" ht="24" customHeight="1" x14ac:dyDescent="0.25">
      <c r="A51" s="902"/>
      <c r="B51" s="282" t="s">
        <v>189</v>
      </c>
      <c r="C51" s="321" t="s">
        <v>190</v>
      </c>
      <c r="D51" s="271"/>
      <c r="E51" s="271"/>
      <c r="F51" s="272"/>
      <c r="G51" s="272"/>
    </row>
    <row r="52" spans="1:7" s="273" customFormat="1" ht="24" customHeight="1" x14ac:dyDescent="0.25">
      <c r="A52" s="902"/>
      <c r="B52" s="322">
        <v>625</v>
      </c>
      <c r="C52" s="322" t="s">
        <v>257</v>
      </c>
      <c r="D52" s="271"/>
      <c r="E52" s="271"/>
      <c r="F52" s="272"/>
      <c r="G52" s="272"/>
    </row>
    <row r="53" spans="1:7" s="273" customFormat="1" ht="24" customHeight="1" x14ac:dyDescent="0.25">
      <c r="A53" s="902"/>
      <c r="B53" s="282" t="s">
        <v>173</v>
      </c>
      <c r="C53" s="321" t="s">
        <v>187</v>
      </c>
      <c r="D53" s="271"/>
      <c r="E53" s="271"/>
      <c r="F53" s="272"/>
      <c r="G53" s="272"/>
    </row>
    <row r="54" spans="1:7" s="273" customFormat="1" ht="24" customHeight="1" x14ac:dyDescent="0.25">
      <c r="A54" s="902"/>
      <c r="B54" s="282" t="s">
        <v>175</v>
      </c>
      <c r="C54" s="321" t="s">
        <v>66</v>
      </c>
      <c r="D54" s="271"/>
      <c r="E54" s="271"/>
      <c r="F54" s="272"/>
      <c r="G54" s="272"/>
    </row>
    <row r="55" spans="1:7" s="273" customFormat="1" ht="24" customHeight="1" x14ac:dyDescent="0.25">
      <c r="A55" s="902"/>
      <c r="B55" s="322">
        <v>631</v>
      </c>
      <c r="C55" s="322" t="s">
        <v>138</v>
      </c>
      <c r="D55" s="271"/>
      <c r="E55" s="271"/>
      <c r="F55" s="272"/>
      <c r="G55" s="272"/>
    </row>
    <row r="56" spans="1:7" ht="24" customHeight="1" x14ac:dyDescent="0.25">
      <c r="A56" s="902"/>
      <c r="B56" s="282" t="s">
        <v>238</v>
      </c>
      <c r="C56" s="321" t="s">
        <v>140</v>
      </c>
      <c r="D56" s="271"/>
      <c r="E56" s="271"/>
      <c r="F56" s="272"/>
      <c r="G56" s="272"/>
    </row>
    <row r="57" spans="1:7" ht="24" customHeight="1" x14ac:dyDescent="0.25">
      <c r="A57" s="902"/>
      <c r="B57" s="322" t="s">
        <v>177</v>
      </c>
      <c r="C57" s="322" t="s">
        <v>142</v>
      </c>
      <c r="D57" s="271"/>
      <c r="E57" s="271"/>
      <c r="F57" s="272"/>
      <c r="G57" s="272"/>
    </row>
    <row r="58" spans="1:7" ht="24" customHeight="1" x14ac:dyDescent="0.25">
      <c r="A58" s="902"/>
      <c r="B58" s="282" t="s">
        <v>178</v>
      </c>
      <c r="C58" s="321" t="s">
        <v>77</v>
      </c>
    </row>
    <row r="59" spans="1:7" ht="24" customHeight="1" x14ac:dyDescent="0.25">
      <c r="A59" s="902"/>
      <c r="B59" s="322" t="s">
        <v>179</v>
      </c>
      <c r="C59" s="322" t="s">
        <v>78</v>
      </c>
    </row>
    <row r="60" spans="1:7" ht="24" customHeight="1" x14ac:dyDescent="0.25">
      <c r="A60" s="902"/>
      <c r="B60" s="282" t="s">
        <v>180</v>
      </c>
      <c r="C60" s="321" t="s">
        <v>79</v>
      </c>
    </row>
    <row r="61" spans="1:7" ht="24" customHeight="1" x14ac:dyDescent="0.25">
      <c r="A61" s="902"/>
      <c r="B61" s="322" t="s">
        <v>191</v>
      </c>
      <c r="C61" s="322" t="s">
        <v>80</v>
      </c>
    </row>
    <row r="62" spans="1:7" ht="24" customHeight="1" x14ac:dyDescent="0.25">
      <c r="A62" s="902"/>
      <c r="B62" s="282">
        <v>645</v>
      </c>
      <c r="C62" s="321" t="s">
        <v>81</v>
      </c>
    </row>
    <row r="63" spans="1:7" ht="24" customHeight="1" x14ac:dyDescent="0.25">
      <c r="A63" s="902"/>
      <c r="B63" s="322">
        <v>647</v>
      </c>
      <c r="C63" s="322" t="s">
        <v>82</v>
      </c>
    </row>
    <row r="64" spans="1:7" ht="24" customHeight="1" x14ac:dyDescent="0.25">
      <c r="A64" s="902"/>
      <c r="B64" s="282">
        <v>648</v>
      </c>
      <c r="C64" s="321" t="s">
        <v>83</v>
      </c>
    </row>
    <row r="65" spans="1:3" ht="24" customHeight="1" x14ac:dyDescent="0.25">
      <c r="A65" s="902"/>
      <c r="B65" s="282">
        <v>6815</v>
      </c>
      <c r="C65" s="321" t="s">
        <v>181</v>
      </c>
    </row>
    <row r="66" spans="1:3" ht="24" customHeight="1" thickBot="1" x14ac:dyDescent="0.3">
      <c r="A66" s="903"/>
      <c r="B66" s="259">
        <v>862</v>
      </c>
      <c r="C66" s="259" t="s">
        <v>182</v>
      </c>
    </row>
    <row r="67" spans="1:3" ht="13.5" customHeight="1" thickBot="1" x14ac:dyDescent="0.3"/>
    <row r="68" spans="1:3" ht="24" customHeight="1" x14ac:dyDescent="0.25">
      <c r="A68" s="901" t="s">
        <v>324</v>
      </c>
      <c r="B68" s="315">
        <v>617</v>
      </c>
      <c r="C68" s="316" t="s">
        <v>248</v>
      </c>
    </row>
    <row r="69" spans="1:3" ht="24" customHeight="1" x14ac:dyDescent="0.25">
      <c r="A69" s="902"/>
      <c r="B69" s="282" t="s">
        <v>171</v>
      </c>
      <c r="C69" s="321" t="s">
        <v>172</v>
      </c>
    </row>
    <row r="70" spans="1:3" ht="24" customHeight="1" x14ac:dyDescent="0.25">
      <c r="A70" s="902"/>
      <c r="B70" s="282">
        <v>622</v>
      </c>
      <c r="C70" s="321" t="s">
        <v>192</v>
      </c>
    </row>
    <row r="71" spans="1:3" ht="24" customHeight="1" x14ac:dyDescent="0.25">
      <c r="A71" s="902"/>
      <c r="B71" s="323">
        <v>623</v>
      </c>
      <c r="C71" s="322" t="s">
        <v>193</v>
      </c>
    </row>
    <row r="72" spans="1:3" ht="24" customHeight="1" x14ac:dyDescent="0.25">
      <c r="A72" s="902"/>
      <c r="B72" s="282">
        <v>625</v>
      </c>
      <c r="C72" s="321" t="s">
        <v>196</v>
      </c>
    </row>
    <row r="73" spans="1:3" ht="24" customHeight="1" x14ac:dyDescent="0.25">
      <c r="A73" s="902"/>
      <c r="B73" s="282" t="s">
        <v>194</v>
      </c>
      <c r="C73" s="321" t="s">
        <v>195</v>
      </c>
    </row>
    <row r="74" spans="1:3" ht="24" customHeight="1" x14ac:dyDescent="0.25">
      <c r="A74" s="902"/>
      <c r="B74" s="319" t="s">
        <v>173</v>
      </c>
      <c r="C74" s="320" t="s">
        <v>187</v>
      </c>
    </row>
    <row r="75" spans="1:3" ht="24" customHeight="1" thickBot="1" x14ac:dyDescent="0.3">
      <c r="A75" s="903"/>
      <c r="B75" s="307" t="s">
        <v>330</v>
      </c>
      <c r="C75" s="385" t="s">
        <v>332</v>
      </c>
    </row>
    <row r="76" spans="1:3" ht="24" customHeight="1" x14ac:dyDescent="0.25"/>
  </sheetData>
  <sheetProtection password="CDA9"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B26" sqref="B26"/>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63" t="s">
        <v>338</v>
      </c>
      <c r="B1" s="563" t="s">
        <v>339</v>
      </c>
      <c r="C1" s="563" t="s">
        <v>340</v>
      </c>
      <c r="D1" s="563" t="s">
        <v>341</v>
      </c>
      <c r="E1" s="564" t="s">
        <v>342</v>
      </c>
      <c r="F1" s="565" t="s">
        <v>343</v>
      </c>
      <c r="G1" s="564" t="s">
        <v>344</v>
      </c>
    </row>
    <row r="2" spans="1:7" ht="30" x14ac:dyDescent="0.25">
      <c r="A2" s="574"/>
      <c r="B2" s="574"/>
      <c r="C2" s="574" t="s">
        <v>470</v>
      </c>
      <c r="D2" s="574"/>
      <c r="E2" s="575"/>
      <c r="F2" s="576"/>
      <c r="G2" s="575"/>
    </row>
    <row r="3" spans="1:7" s="569" customFormat="1" ht="16.149999999999999" customHeight="1" x14ac:dyDescent="0.3">
      <c r="A3" s="566" t="s">
        <v>345</v>
      </c>
      <c r="B3" s="566" t="s">
        <v>388</v>
      </c>
      <c r="C3" s="567" t="s">
        <v>389</v>
      </c>
      <c r="D3" s="566" t="s">
        <v>390</v>
      </c>
      <c r="E3" s="568" t="s">
        <v>391</v>
      </c>
      <c r="F3" s="566" t="s">
        <v>392</v>
      </c>
      <c r="G3" s="568" t="s">
        <v>393</v>
      </c>
    </row>
    <row r="4" spans="1:7" s="569" customFormat="1" ht="16.149999999999999" customHeight="1" x14ac:dyDescent="0.3">
      <c r="A4" s="566" t="s">
        <v>345</v>
      </c>
      <c r="B4" s="566" t="s">
        <v>346</v>
      </c>
      <c r="C4" s="567" t="s">
        <v>347</v>
      </c>
      <c r="D4" s="566" t="s">
        <v>348</v>
      </c>
      <c r="E4" s="568" t="s">
        <v>349</v>
      </c>
      <c r="F4" s="566" t="s">
        <v>350</v>
      </c>
      <c r="G4" s="568" t="s">
        <v>351</v>
      </c>
    </row>
    <row r="5" spans="1:7" s="569" customFormat="1" ht="16.149999999999999" customHeight="1" x14ac:dyDescent="0.3">
      <c r="A5" s="566" t="s">
        <v>345</v>
      </c>
      <c r="B5" s="566" t="s">
        <v>382</v>
      </c>
      <c r="C5" s="567" t="s">
        <v>383</v>
      </c>
      <c r="D5" s="566" t="s">
        <v>384</v>
      </c>
      <c r="E5" s="568" t="s">
        <v>385</v>
      </c>
      <c r="F5" s="566" t="s">
        <v>386</v>
      </c>
      <c r="G5" s="568" t="s">
        <v>387</v>
      </c>
    </row>
    <row r="6" spans="1:7" s="569" customFormat="1" ht="16.149999999999999" customHeight="1" x14ac:dyDescent="0.3">
      <c r="A6" s="566" t="s">
        <v>345</v>
      </c>
      <c r="B6" s="566" t="s">
        <v>409</v>
      </c>
      <c r="C6" s="567" t="s">
        <v>410</v>
      </c>
      <c r="D6" s="566" t="s">
        <v>411</v>
      </c>
      <c r="E6" s="568" t="s">
        <v>400</v>
      </c>
      <c r="F6" s="566" t="s">
        <v>380</v>
      </c>
      <c r="G6" s="568" t="s">
        <v>381</v>
      </c>
    </row>
    <row r="7" spans="1:7" s="569" customFormat="1" ht="16.149999999999999" customHeight="1" x14ac:dyDescent="0.3">
      <c r="A7" s="566" t="s">
        <v>345</v>
      </c>
      <c r="B7" s="566" t="s">
        <v>370</v>
      </c>
      <c r="C7" s="567" t="s">
        <v>371</v>
      </c>
      <c r="D7" s="566" t="s">
        <v>372</v>
      </c>
      <c r="E7" s="568" t="s">
        <v>373</v>
      </c>
      <c r="F7" s="566" t="s">
        <v>374</v>
      </c>
      <c r="G7" s="568" t="s">
        <v>375</v>
      </c>
    </row>
    <row r="8" spans="1:7" s="569" customFormat="1" ht="16.149999999999999" customHeight="1" x14ac:dyDescent="0.3">
      <c r="A8" s="566" t="s">
        <v>345</v>
      </c>
      <c r="B8" s="566" t="s">
        <v>404</v>
      </c>
      <c r="C8" s="567" t="s">
        <v>407</v>
      </c>
      <c r="D8" s="566" t="s">
        <v>408</v>
      </c>
      <c r="E8" s="568" t="s">
        <v>391</v>
      </c>
      <c r="F8" s="566" t="s">
        <v>392</v>
      </c>
      <c r="G8" s="568" t="s">
        <v>393</v>
      </c>
    </row>
    <row r="9" spans="1:7" s="569" customFormat="1" ht="16.149999999999999" customHeight="1" x14ac:dyDescent="0.3">
      <c r="A9" s="566" t="s">
        <v>345</v>
      </c>
      <c r="B9" s="566" t="s">
        <v>404</v>
      </c>
      <c r="C9" s="567" t="s">
        <v>405</v>
      </c>
      <c r="D9" s="566" t="s">
        <v>406</v>
      </c>
      <c r="E9" s="568" t="s">
        <v>391</v>
      </c>
      <c r="F9" s="566" t="s">
        <v>392</v>
      </c>
      <c r="G9" s="568" t="s">
        <v>393</v>
      </c>
    </row>
    <row r="10" spans="1:7" s="569" customFormat="1" ht="16.149999999999999" customHeight="1" x14ac:dyDescent="0.3">
      <c r="A10" s="566" t="s">
        <v>345</v>
      </c>
      <c r="B10" s="566" t="s">
        <v>401</v>
      </c>
      <c r="C10" s="567" t="s">
        <v>402</v>
      </c>
      <c r="D10" s="566" t="s">
        <v>403</v>
      </c>
      <c r="E10" s="568" t="s">
        <v>400</v>
      </c>
      <c r="F10" s="566" t="s">
        <v>380</v>
      </c>
      <c r="G10" s="568" t="s">
        <v>381</v>
      </c>
    </row>
    <row r="11" spans="1:7" s="569" customFormat="1" ht="16.149999999999999" customHeight="1" x14ac:dyDescent="0.3">
      <c r="A11" s="566" t="s">
        <v>345</v>
      </c>
      <c r="B11" s="566" t="s">
        <v>394</v>
      </c>
      <c r="C11" s="567" t="s">
        <v>395</v>
      </c>
      <c r="D11" s="566" t="s">
        <v>396</v>
      </c>
      <c r="E11" s="568" t="s">
        <v>379</v>
      </c>
      <c r="F11" s="566" t="s">
        <v>380</v>
      </c>
      <c r="G11" s="568" t="s">
        <v>381</v>
      </c>
    </row>
    <row r="12" spans="1:7" s="569" customFormat="1" ht="16.149999999999999" customHeight="1" x14ac:dyDescent="0.3">
      <c r="A12" s="566" t="s">
        <v>345</v>
      </c>
      <c r="B12" s="566" t="s">
        <v>412</v>
      </c>
      <c r="C12" s="567" t="s">
        <v>413</v>
      </c>
      <c r="D12" s="566" t="s">
        <v>414</v>
      </c>
      <c r="E12" s="568" t="s">
        <v>415</v>
      </c>
      <c r="F12" s="566" t="s">
        <v>416</v>
      </c>
      <c r="G12" s="568" t="s">
        <v>417</v>
      </c>
    </row>
    <row r="13" spans="1:7" s="569" customFormat="1" ht="16.149999999999999" customHeight="1" x14ac:dyDescent="0.3">
      <c r="A13" s="566" t="s">
        <v>345</v>
      </c>
      <c r="B13" s="566" t="s">
        <v>358</v>
      </c>
      <c r="C13" s="567" t="s">
        <v>359</v>
      </c>
      <c r="D13" s="566" t="s">
        <v>360</v>
      </c>
      <c r="E13" s="568" t="s">
        <v>361</v>
      </c>
      <c r="F13" s="566" t="s">
        <v>362</v>
      </c>
      <c r="G13" s="568" t="s">
        <v>363</v>
      </c>
    </row>
    <row r="14" spans="1:7" s="569" customFormat="1" ht="16.149999999999999" customHeight="1" x14ac:dyDescent="0.3">
      <c r="A14" s="566" t="s">
        <v>345</v>
      </c>
      <c r="B14" s="566" t="s">
        <v>364</v>
      </c>
      <c r="C14" s="567" t="s">
        <v>365</v>
      </c>
      <c r="D14" s="566" t="s">
        <v>366</v>
      </c>
      <c r="E14" s="568" t="s">
        <v>367</v>
      </c>
      <c r="F14" s="566" t="s">
        <v>368</v>
      </c>
      <c r="G14" s="568" t="s">
        <v>369</v>
      </c>
    </row>
    <row r="15" spans="1:7" s="569" customFormat="1" ht="16.149999999999999" customHeight="1" x14ac:dyDescent="0.3">
      <c r="A15" s="566" t="s">
        <v>345</v>
      </c>
      <c r="B15" s="566" t="s">
        <v>397</v>
      </c>
      <c r="C15" s="567" t="s">
        <v>398</v>
      </c>
      <c r="D15" s="566" t="s">
        <v>399</v>
      </c>
      <c r="E15" s="568" t="s">
        <v>400</v>
      </c>
      <c r="F15" s="566" t="s">
        <v>380</v>
      </c>
      <c r="G15" s="568" t="s">
        <v>381</v>
      </c>
    </row>
    <row r="16" spans="1:7" s="569" customFormat="1" ht="16.149999999999999" customHeight="1" x14ac:dyDescent="0.3">
      <c r="A16" s="566" t="s">
        <v>345</v>
      </c>
      <c r="B16" s="566" t="s">
        <v>428</v>
      </c>
      <c r="C16" s="567" t="s">
        <v>429</v>
      </c>
      <c r="D16" s="566" t="s">
        <v>430</v>
      </c>
      <c r="E16" s="568" t="s">
        <v>431</v>
      </c>
      <c r="F16" s="566" t="s">
        <v>432</v>
      </c>
      <c r="G16" s="568" t="s">
        <v>433</v>
      </c>
    </row>
    <row r="17" spans="1:7" s="569" customFormat="1" ht="16.149999999999999" customHeight="1" x14ac:dyDescent="0.3">
      <c r="A17" s="566" t="s">
        <v>345</v>
      </c>
      <c r="B17" s="566" t="s">
        <v>352</v>
      </c>
      <c r="C17" s="567" t="s">
        <v>353</v>
      </c>
      <c r="D17" s="566" t="s">
        <v>354</v>
      </c>
      <c r="E17" s="568" t="s">
        <v>355</v>
      </c>
      <c r="F17" s="566" t="s">
        <v>356</v>
      </c>
      <c r="G17" s="568" t="s">
        <v>357</v>
      </c>
    </row>
    <row r="18" spans="1:7" s="569" customFormat="1" ht="16.149999999999999" customHeight="1" x14ac:dyDescent="0.3">
      <c r="A18" s="566" t="s">
        <v>345</v>
      </c>
      <c r="B18" s="566" t="s">
        <v>418</v>
      </c>
      <c r="C18" s="567" t="s">
        <v>419</v>
      </c>
      <c r="D18" s="566" t="s">
        <v>420</v>
      </c>
      <c r="E18" s="568" t="s">
        <v>421</v>
      </c>
      <c r="F18" s="566" t="s">
        <v>422</v>
      </c>
      <c r="G18" s="568" t="s">
        <v>423</v>
      </c>
    </row>
    <row r="19" spans="1:7" s="569" customFormat="1" ht="16.149999999999999" customHeight="1" x14ac:dyDescent="0.3">
      <c r="A19" s="566" t="s">
        <v>345</v>
      </c>
      <c r="B19" s="566" t="s">
        <v>376</v>
      </c>
      <c r="C19" s="567" t="s">
        <v>377</v>
      </c>
      <c r="D19" s="566" t="s">
        <v>378</v>
      </c>
      <c r="E19" s="568" t="s">
        <v>379</v>
      </c>
      <c r="F19" s="566" t="s">
        <v>380</v>
      </c>
      <c r="G19" s="568" t="s">
        <v>381</v>
      </c>
    </row>
    <row r="20" spans="1:7" s="569" customFormat="1" ht="16.149999999999999" customHeight="1" x14ac:dyDescent="0.3">
      <c r="A20" s="566" t="s">
        <v>345</v>
      </c>
      <c r="B20" s="566" t="s">
        <v>370</v>
      </c>
      <c r="C20" s="567">
        <v>201800289</v>
      </c>
      <c r="D20" s="566" t="s">
        <v>424</v>
      </c>
      <c r="E20" s="568" t="s">
        <v>425</v>
      </c>
      <c r="F20" s="566" t="s">
        <v>426</v>
      </c>
      <c r="G20" s="568" t="s">
        <v>427</v>
      </c>
    </row>
  </sheetData>
  <sheetProtection algorithmName="SHA-512" hashValue="laPM+UdowFzxolr7yeQGWJ9Lo4XFsAt6R83fOXeSkvnig6RQUhjmEB79MYD1PILx1EUPh2Q0F7AeuxjmCBp/jQ==" saltValue="kd4BOYTn7GKRDsmpnO+5wA=="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B27" sqref="B26:B27"/>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71" t="s">
        <v>338</v>
      </c>
      <c r="B1" s="571" t="s">
        <v>339</v>
      </c>
      <c r="C1" s="571" t="s">
        <v>340</v>
      </c>
      <c r="D1" s="571" t="s">
        <v>341</v>
      </c>
      <c r="E1" s="572" t="s">
        <v>342</v>
      </c>
      <c r="F1" s="573" t="s">
        <v>343</v>
      </c>
      <c r="G1" s="572" t="s">
        <v>344</v>
      </c>
    </row>
    <row r="2" spans="1:7" ht="30" x14ac:dyDescent="0.25">
      <c r="A2" s="574"/>
      <c r="B2" s="574"/>
      <c r="C2" s="574" t="s">
        <v>470</v>
      </c>
      <c r="D2" s="574"/>
      <c r="E2" s="575"/>
      <c r="F2" s="576"/>
      <c r="G2" s="575"/>
    </row>
    <row r="3" spans="1:7" s="569" customFormat="1" ht="16.149999999999999" customHeight="1" x14ac:dyDescent="0.3">
      <c r="A3" s="566" t="s">
        <v>434</v>
      </c>
      <c r="B3" s="566" t="s">
        <v>382</v>
      </c>
      <c r="C3" s="567" t="s">
        <v>447</v>
      </c>
      <c r="D3" s="566" t="s">
        <v>448</v>
      </c>
      <c r="E3" s="568" t="s">
        <v>385</v>
      </c>
      <c r="F3" s="566" t="s">
        <v>386</v>
      </c>
      <c r="G3" s="568" t="s">
        <v>387</v>
      </c>
    </row>
    <row r="4" spans="1:7" s="569" customFormat="1" ht="16.149999999999999" customHeight="1" x14ac:dyDescent="0.3">
      <c r="A4" s="566" t="s">
        <v>434</v>
      </c>
      <c r="B4" s="566" t="s">
        <v>404</v>
      </c>
      <c r="C4" s="567" t="s">
        <v>457</v>
      </c>
      <c r="D4" s="566" t="s">
        <v>458</v>
      </c>
      <c r="E4" s="568" t="s">
        <v>391</v>
      </c>
      <c r="F4" s="566" t="s">
        <v>392</v>
      </c>
      <c r="G4" s="568" t="s">
        <v>393</v>
      </c>
    </row>
    <row r="5" spans="1:7" s="569" customFormat="1" ht="16.149999999999999" customHeight="1" x14ac:dyDescent="0.3">
      <c r="A5" s="566" t="s">
        <v>434</v>
      </c>
      <c r="B5" s="566" t="s">
        <v>404</v>
      </c>
      <c r="C5" s="567" t="s">
        <v>459</v>
      </c>
      <c r="D5" s="566" t="s">
        <v>460</v>
      </c>
      <c r="E5" s="568" t="s">
        <v>391</v>
      </c>
      <c r="F5" s="566" t="s">
        <v>392</v>
      </c>
      <c r="G5" s="568" t="s">
        <v>393</v>
      </c>
    </row>
    <row r="6" spans="1:7" s="569" customFormat="1" ht="16.149999999999999" customHeight="1" x14ac:dyDescent="0.3">
      <c r="A6" s="566" t="s">
        <v>434</v>
      </c>
      <c r="B6" s="566" t="s">
        <v>388</v>
      </c>
      <c r="C6" s="567" t="s">
        <v>449</v>
      </c>
      <c r="D6" s="566" t="s">
        <v>450</v>
      </c>
      <c r="E6" s="568" t="s">
        <v>391</v>
      </c>
      <c r="F6" s="566" t="s">
        <v>392</v>
      </c>
      <c r="G6" s="568" t="s">
        <v>393</v>
      </c>
    </row>
    <row r="7" spans="1:7" s="569" customFormat="1" ht="16.149999999999999" customHeight="1" x14ac:dyDescent="0.3">
      <c r="A7" s="566" t="s">
        <v>434</v>
      </c>
      <c r="B7" s="566" t="s">
        <v>401</v>
      </c>
      <c r="C7" s="567" t="s">
        <v>455</v>
      </c>
      <c r="D7" s="566" t="s">
        <v>456</v>
      </c>
      <c r="E7" s="568" t="s">
        <v>400</v>
      </c>
      <c r="F7" s="566" t="s">
        <v>380</v>
      </c>
      <c r="G7" s="568" t="s">
        <v>381</v>
      </c>
    </row>
    <row r="8" spans="1:7" s="569" customFormat="1" ht="16.149999999999999" customHeight="1" x14ac:dyDescent="0.3">
      <c r="A8" s="566" t="s">
        <v>434</v>
      </c>
      <c r="B8" s="566" t="s">
        <v>394</v>
      </c>
      <c r="C8" s="567" t="s">
        <v>451</v>
      </c>
      <c r="D8" s="566" t="s">
        <v>452</v>
      </c>
      <c r="E8" s="568" t="s">
        <v>379</v>
      </c>
      <c r="F8" s="566" t="s">
        <v>380</v>
      </c>
      <c r="G8" s="568" t="s">
        <v>381</v>
      </c>
    </row>
    <row r="9" spans="1:7" s="569" customFormat="1" ht="16.149999999999999" customHeight="1" x14ac:dyDescent="0.3">
      <c r="A9" s="566" t="s">
        <v>434</v>
      </c>
      <c r="B9" s="566" t="s">
        <v>346</v>
      </c>
      <c r="C9" s="567" t="s">
        <v>435</v>
      </c>
      <c r="D9" s="566" t="s">
        <v>436</v>
      </c>
      <c r="E9" s="568" t="s">
        <v>349</v>
      </c>
      <c r="F9" s="566" t="s">
        <v>350</v>
      </c>
      <c r="G9" s="568" t="s">
        <v>351</v>
      </c>
    </row>
    <row r="10" spans="1:7" s="569" customFormat="1" ht="16.149999999999999" customHeight="1" x14ac:dyDescent="0.3">
      <c r="A10" s="566" t="s">
        <v>434</v>
      </c>
      <c r="B10" s="566" t="s">
        <v>370</v>
      </c>
      <c r="C10" s="567" t="s">
        <v>443</v>
      </c>
      <c r="D10" s="566" t="s">
        <v>444</v>
      </c>
      <c r="E10" s="568" t="s">
        <v>373</v>
      </c>
      <c r="F10" s="566" t="s">
        <v>374</v>
      </c>
      <c r="G10" s="568" t="s">
        <v>375</v>
      </c>
    </row>
    <row r="11" spans="1:7" s="569" customFormat="1" ht="16.149999999999999" customHeight="1" x14ac:dyDescent="0.3">
      <c r="A11" s="566" t="s">
        <v>434</v>
      </c>
      <c r="B11" s="566" t="s">
        <v>412</v>
      </c>
      <c r="C11" s="567" t="s">
        <v>463</v>
      </c>
      <c r="D11" s="566" t="s">
        <v>464</v>
      </c>
      <c r="E11" s="568" t="s">
        <v>415</v>
      </c>
      <c r="F11" s="566" t="s">
        <v>416</v>
      </c>
      <c r="G11" s="568" t="s">
        <v>417</v>
      </c>
    </row>
    <row r="12" spans="1:7" s="569" customFormat="1" ht="16.149999999999999" customHeight="1" x14ac:dyDescent="0.3">
      <c r="A12" s="566" t="s">
        <v>434</v>
      </c>
      <c r="B12" s="566" t="s">
        <v>409</v>
      </c>
      <c r="C12" s="567" t="s">
        <v>461</v>
      </c>
      <c r="D12" s="566" t="s">
        <v>462</v>
      </c>
      <c r="E12" s="568" t="s">
        <v>400</v>
      </c>
      <c r="F12" s="566" t="s">
        <v>380</v>
      </c>
      <c r="G12" s="568" t="s">
        <v>381</v>
      </c>
    </row>
    <row r="13" spans="1:7" s="569" customFormat="1" ht="16.149999999999999" customHeight="1" x14ac:dyDescent="0.3">
      <c r="A13" s="566" t="s">
        <v>434</v>
      </c>
      <c r="B13" s="566" t="s">
        <v>358</v>
      </c>
      <c r="C13" s="567" t="s">
        <v>439</v>
      </c>
      <c r="D13" s="566" t="s">
        <v>440</v>
      </c>
      <c r="E13" s="568" t="s">
        <v>361</v>
      </c>
      <c r="F13" s="566" t="s">
        <v>362</v>
      </c>
      <c r="G13" s="568" t="s">
        <v>363</v>
      </c>
    </row>
    <row r="14" spans="1:7" s="569" customFormat="1" ht="16.149999999999999" customHeight="1" x14ac:dyDescent="0.3">
      <c r="A14" s="566" t="s">
        <v>434</v>
      </c>
      <c r="B14" s="566" t="s">
        <v>364</v>
      </c>
      <c r="C14" s="567" t="s">
        <v>441</v>
      </c>
      <c r="D14" s="566" t="s">
        <v>442</v>
      </c>
      <c r="E14" s="568" t="s">
        <v>367</v>
      </c>
      <c r="F14" s="566" t="s">
        <v>368</v>
      </c>
      <c r="G14" s="568" t="s">
        <v>369</v>
      </c>
    </row>
    <row r="15" spans="1:7" s="569" customFormat="1" ht="16.149999999999999" customHeight="1" x14ac:dyDescent="0.3">
      <c r="A15" s="566" t="s">
        <v>434</v>
      </c>
      <c r="B15" s="566" t="s">
        <v>397</v>
      </c>
      <c r="C15" s="567" t="s">
        <v>453</v>
      </c>
      <c r="D15" s="566" t="s">
        <v>454</v>
      </c>
      <c r="E15" s="568" t="s">
        <v>400</v>
      </c>
      <c r="F15" s="566" t="s">
        <v>380</v>
      </c>
      <c r="G15" s="568" t="s">
        <v>381</v>
      </c>
    </row>
    <row r="16" spans="1:7" s="569" customFormat="1" ht="16.149999999999999" customHeight="1" x14ac:dyDescent="0.3">
      <c r="A16" s="566" t="s">
        <v>434</v>
      </c>
      <c r="B16" s="566" t="s">
        <v>428</v>
      </c>
      <c r="C16" s="567" t="s">
        <v>468</v>
      </c>
      <c r="D16" s="566" t="s">
        <v>469</v>
      </c>
      <c r="E16" s="568" t="s">
        <v>431</v>
      </c>
      <c r="F16" s="566" t="s">
        <v>432</v>
      </c>
      <c r="G16" s="568" t="s">
        <v>433</v>
      </c>
    </row>
    <row r="17" spans="1:7" s="569" customFormat="1" ht="16.149999999999999" customHeight="1" x14ac:dyDescent="0.3">
      <c r="A17" s="566" t="s">
        <v>434</v>
      </c>
      <c r="B17" s="566" t="s">
        <v>352</v>
      </c>
      <c r="C17" s="567" t="s">
        <v>437</v>
      </c>
      <c r="D17" s="566" t="s">
        <v>438</v>
      </c>
      <c r="E17" s="568" t="s">
        <v>355</v>
      </c>
      <c r="F17" s="566" t="s">
        <v>356</v>
      </c>
      <c r="G17" s="568" t="s">
        <v>357</v>
      </c>
    </row>
    <row r="18" spans="1:7" s="569" customFormat="1" ht="16.149999999999999" customHeight="1" x14ac:dyDescent="0.3">
      <c r="A18" s="566" t="s">
        <v>434</v>
      </c>
      <c r="B18" s="566" t="s">
        <v>418</v>
      </c>
      <c r="C18" s="567" t="s">
        <v>465</v>
      </c>
      <c r="D18" s="566" t="s">
        <v>466</v>
      </c>
      <c r="E18" s="568" t="s">
        <v>421</v>
      </c>
      <c r="F18" s="566" t="s">
        <v>422</v>
      </c>
      <c r="G18" s="568" t="s">
        <v>423</v>
      </c>
    </row>
    <row r="19" spans="1:7" s="569" customFormat="1" ht="16.149999999999999" customHeight="1" x14ac:dyDescent="0.3">
      <c r="A19" s="566" t="s">
        <v>434</v>
      </c>
      <c r="B19" s="566" t="s">
        <v>376</v>
      </c>
      <c r="C19" s="567" t="s">
        <v>445</v>
      </c>
      <c r="D19" s="566" t="s">
        <v>446</v>
      </c>
      <c r="E19" s="568" t="s">
        <v>379</v>
      </c>
      <c r="F19" s="566" t="s">
        <v>380</v>
      </c>
      <c r="G19" s="568" t="s">
        <v>381</v>
      </c>
    </row>
    <row r="20" spans="1:7" s="569" customFormat="1" ht="16.149999999999999" customHeight="1" x14ac:dyDescent="0.3">
      <c r="A20" s="566" t="s">
        <v>434</v>
      </c>
      <c r="B20" s="566" t="s">
        <v>370</v>
      </c>
      <c r="C20" s="567">
        <v>201800289</v>
      </c>
      <c r="D20" s="566" t="s">
        <v>467</v>
      </c>
      <c r="E20" s="568" t="s">
        <v>425</v>
      </c>
      <c r="F20" s="566" t="s">
        <v>426</v>
      </c>
      <c r="G20" s="568" t="s">
        <v>427</v>
      </c>
    </row>
  </sheetData>
  <sheetProtection algorithmName="SHA-512" hashValue="TQQRXPeW0kBcHYGfPnZpk4nCtcfpavkjMAaetbFykMV3eF4erQWLjDlMA2KvEoD2RmflXNEghuvIVTowaVgUCg==" saltValue="PznVHG/tOpn5iNK2kd/JKQ=="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zoomScaleNormal="100" zoomScaleSheetLayoutView="100" workbookViewId="0">
      <selection activeCell="B52" sqref="B52:G52"/>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07" t="s">
        <v>0</v>
      </c>
      <c r="B1" s="708"/>
      <c r="C1" s="708"/>
      <c r="D1" s="708"/>
      <c r="E1" s="708"/>
      <c r="F1" s="708"/>
      <c r="G1" s="708"/>
      <c r="H1" s="709"/>
    </row>
    <row r="3" spans="1:17" ht="23.25" x14ac:dyDescent="0.2">
      <c r="A3" s="699" t="s">
        <v>326</v>
      </c>
      <c r="B3" s="699"/>
      <c r="C3" s="699"/>
      <c r="D3" s="699"/>
      <c r="E3" s="699"/>
      <c r="F3" s="699"/>
      <c r="G3" s="699"/>
      <c r="H3" s="700"/>
      <c r="I3" s="686"/>
      <c r="J3" s="686"/>
      <c r="K3" s="686"/>
      <c r="L3" s="686"/>
      <c r="M3" s="686"/>
      <c r="N3" s="686"/>
    </row>
    <row r="4" spans="1:17" ht="23.25" x14ac:dyDescent="0.2">
      <c r="A4" s="66"/>
      <c r="B4" s="66"/>
      <c r="C4" s="66"/>
      <c r="D4" s="66"/>
      <c r="E4" s="66"/>
      <c r="F4" s="66"/>
      <c r="G4" s="66"/>
      <c r="H4" s="66"/>
      <c r="I4" s="686"/>
      <c r="J4" s="686"/>
      <c r="K4" s="686"/>
      <c r="L4" s="686"/>
      <c r="M4" s="686"/>
      <c r="N4" s="686"/>
    </row>
    <row r="5" spans="1:17" ht="23.25" x14ac:dyDescent="0.35">
      <c r="B5" s="76"/>
      <c r="C5" s="701" t="s">
        <v>473</v>
      </c>
      <c r="D5" s="701"/>
      <c r="E5" s="113">
        <v>2019</v>
      </c>
      <c r="F5" s="114"/>
      <c r="G5" s="74"/>
      <c r="H5" s="114"/>
      <c r="I5" s="686"/>
      <c r="J5" s="686"/>
      <c r="K5" s="686"/>
      <c r="L5" s="686"/>
      <c r="M5" s="686"/>
      <c r="N5" s="686"/>
    </row>
    <row r="6" spans="1:17" x14ac:dyDescent="0.2">
      <c r="H6" s="9"/>
      <c r="I6" s="686"/>
      <c r="J6" s="686"/>
      <c r="K6" s="686"/>
      <c r="L6" s="686"/>
      <c r="M6" s="686"/>
      <c r="N6" s="686"/>
    </row>
    <row r="7" spans="1:17" x14ac:dyDescent="0.2">
      <c r="H7" s="9"/>
      <c r="I7" s="686"/>
      <c r="J7" s="686"/>
      <c r="K7" s="686"/>
      <c r="L7" s="686"/>
      <c r="M7" s="686"/>
      <c r="N7" s="686"/>
    </row>
    <row r="8" spans="1:17" ht="18" x14ac:dyDescent="0.25">
      <c r="B8" s="324" t="s">
        <v>472</v>
      </c>
      <c r="D8" s="693" t="s">
        <v>470</v>
      </c>
      <c r="E8" s="694"/>
      <c r="F8" s="694"/>
      <c r="G8" s="694"/>
      <c r="H8" s="695"/>
    </row>
    <row r="9" spans="1:17" ht="8.1" customHeight="1" x14ac:dyDescent="0.2">
      <c r="D9" s="586"/>
      <c r="E9" s="586"/>
      <c r="F9" s="587"/>
      <c r="G9" s="587"/>
      <c r="H9" s="587"/>
    </row>
    <row r="10" spans="1:17" ht="18" x14ac:dyDescent="0.25">
      <c r="B10" s="324" t="s">
        <v>1</v>
      </c>
      <c r="D10" s="696"/>
      <c r="E10" s="697"/>
      <c r="F10" s="697"/>
      <c r="G10" s="697"/>
      <c r="H10" s="698"/>
      <c r="J10" s="41"/>
      <c r="K10" s="41"/>
      <c r="L10" s="41"/>
      <c r="M10" s="41"/>
      <c r="N10" s="41"/>
      <c r="O10" s="41"/>
      <c r="P10" s="41"/>
      <c r="Q10" s="41"/>
    </row>
    <row r="11" spans="1:17" ht="8.1" customHeight="1" x14ac:dyDescent="0.2">
      <c r="D11" s="588"/>
      <c r="E11" s="588"/>
      <c r="F11" s="589"/>
      <c r="G11" s="589"/>
      <c r="H11" s="589"/>
      <c r="J11" s="41"/>
      <c r="K11" s="41"/>
      <c r="L11" s="41"/>
      <c r="M11" s="41"/>
      <c r="N11" s="41"/>
      <c r="O11" s="41"/>
      <c r="P11" s="41"/>
      <c r="Q11" s="41"/>
    </row>
    <row r="12" spans="1:17" ht="18" x14ac:dyDescent="0.25">
      <c r="B12" s="324" t="s">
        <v>2</v>
      </c>
      <c r="D12" s="696"/>
      <c r="E12" s="697"/>
      <c r="F12" s="697"/>
      <c r="G12" s="697"/>
      <c r="H12" s="698"/>
      <c r="J12" s="41"/>
      <c r="K12" s="41"/>
      <c r="L12" s="41"/>
      <c r="M12" s="41"/>
      <c r="N12" s="41"/>
      <c r="O12" s="41"/>
      <c r="P12" s="41"/>
      <c r="Q12" s="41"/>
    </row>
    <row r="13" spans="1:17" ht="8.1" customHeight="1" x14ac:dyDescent="0.2">
      <c r="D13" s="590"/>
      <c r="E13" s="590"/>
      <c r="F13" s="590"/>
      <c r="G13" s="590"/>
      <c r="H13" s="590"/>
      <c r="J13" s="41"/>
      <c r="K13" s="41"/>
      <c r="L13" s="41"/>
      <c r="M13" s="41"/>
      <c r="N13" s="41"/>
      <c r="O13" s="41"/>
      <c r="P13" s="41"/>
      <c r="Q13" s="41"/>
    </row>
    <row r="14" spans="1:17" ht="18" x14ac:dyDescent="0.25">
      <c r="B14" s="324" t="s">
        <v>3</v>
      </c>
      <c r="D14" s="687"/>
      <c r="E14" s="688"/>
      <c r="F14" s="688"/>
      <c r="G14" s="688"/>
      <c r="H14" s="689"/>
      <c r="J14" s="41"/>
      <c r="K14" s="40"/>
      <c r="L14" s="40"/>
      <c r="M14" s="40"/>
      <c r="N14" s="41"/>
      <c r="O14" s="41"/>
      <c r="P14" s="41"/>
      <c r="Q14" s="41"/>
    </row>
    <row r="15" spans="1:17" ht="8.1" customHeight="1" x14ac:dyDescent="0.2">
      <c r="D15" s="590"/>
      <c r="E15" s="590"/>
      <c r="F15" s="590"/>
      <c r="G15" s="590"/>
      <c r="H15" s="590"/>
      <c r="J15" s="41"/>
      <c r="K15" s="40"/>
      <c r="L15" s="40"/>
      <c r="M15" s="40"/>
      <c r="N15" s="41"/>
      <c r="O15" s="41"/>
      <c r="P15" s="41"/>
      <c r="Q15" s="41"/>
    </row>
    <row r="16" spans="1:17" ht="18" x14ac:dyDescent="0.25">
      <c r="B16" s="324" t="s">
        <v>4</v>
      </c>
      <c r="D16" s="687"/>
      <c r="E16" s="688"/>
      <c r="F16" s="688"/>
      <c r="G16" s="688"/>
      <c r="H16" s="689"/>
      <c r="J16" s="41"/>
      <c r="K16" s="40"/>
      <c r="L16" s="40"/>
      <c r="M16" s="40"/>
      <c r="N16" s="41"/>
      <c r="O16" s="41"/>
      <c r="P16" s="41"/>
      <c r="Q16" s="41"/>
    </row>
    <row r="17" spans="1:17" ht="8.1" customHeight="1" x14ac:dyDescent="0.2">
      <c r="D17" s="590"/>
      <c r="E17" s="590"/>
      <c r="F17" s="590"/>
      <c r="G17" s="590"/>
      <c r="H17" s="590"/>
      <c r="J17" s="41"/>
      <c r="K17" s="40"/>
      <c r="L17" s="40"/>
      <c r="M17" s="40"/>
      <c r="N17" s="41"/>
      <c r="O17" s="41"/>
      <c r="P17" s="41"/>
      <c r="Q17" s="41"/>
    </row>
    <row r="18" spans="1:17" ht="18" x14ac:dyDescent="0.25">
      <c r="B18" s="324" t="s">
        <v>5</v>
      </c>
      <c r="D18" s="687"/>
      <c r="E18" s="688"/>
      <c r="F18" s="688"/>
      <c r="G18" s="688"/>
      <c r="H18" s="689"/>
      <c r="J18" s="41"/>
      <c r="K18" s="41"/>
      <c r="L18" s="41"/>
      <c r="M18" s="41"/>
      <c r="N18" s="41"/>
      <c r="O18" s="41"/>
      <c r="P18" s="41"/>
      <c r="Q18" s="41"/>
    </row>
    <row r="19" spans="1:17" ht="8.1" customHeight="1" x14ac:dyDescent="0.2">
      <c r="D19" s="591"/>
      <c r="E19" s="592"/>
      <c r="F19" s="591"/>
      <c r="G19" s="591"/>
      <c r="H19" s="591"/>
      <c r="J19" s="41"/>
      <c r="K19" s="41"/>
      <c r="L19" s="41"/>
      <c r="M19" s="41"/>
      <c r="N19" s="41"/>
      <c r="O19" s="41"/>
      <c r="P19" s="41"/>
      <c r="Q19" s="41"/>
    </row>
    <row r="20" spans="1:17" ht="36.75" customHeight="1" x14ac:dyDescent="0.25">
      <c r="B20" s="324" t="s">
        <v>39</v>
      </c>
      <c r="D20" s="710" t="s">
        <v>198</v>
      </c>
      <c r="E20" s="711"/>
      <c r="F20" s="711"/>
      <c r="G20" s="711"/>
      <c r="H20" s="712"/>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7"/>
      <c r="C23" s="688"/>
      <c r="D23" s="688"/>
      <c r="E23" s="688"/>
      <c r="F23" s="688"/>
      <c r="G23" s="688"/>
      <c r="H23" s="689"/>
      <c r="J23" s="41"/>
      <c r="K23" s="41"/>
      <c r="L23" s="41"/>
      <c r="M23" s="41"/>
      <c r="N23" s="41"/>
      <c r="O23" s="41"/>
      <c r="P23" s="41"/>
      <c r="Q23" s="41"/>
    </row>
    <row r="24" spans="1:17" ht="8.1" customHeight="1" x14ac:dyDescent="0.2">
      <c r="B24" s="75"/>
      <c r="C24" s="75"/>
      <c r="D24" s="75"/>
      <c r="E24" s="75"/>
      <c r="F24" s="75"/>
      <c r="G24" s="75"/>
      <c r="H24" s="75"/>
      <c r="J24" s="41"/>
      <c r="K24" s="41"/>
      <c r="L24" s="41"/>
      <c r="M24" s="41"/>
      <c r="N24" s="41"/>
      <c r="O24" s="41"/>
      <c r="P24" s="41"/>
      <c r="Q24" s="41"/>
    </row>
    <row r="25" spans="1:17" ht="15" x14ac:dyDescent="0.25">
      <c r="B25" s="78" t="s">
        <v>35</v>
      </c>
      <c r="C25" s="330"/>
      <c r="D25" s="75"/>
      <c r="E25" s="79" t="s">
        <v>36</v>
      </c>
      <c r="F25" s="713"/>
      <c r="G25" s="714"/>
      <c r="H25" s="715"/>
      <c r="J25" s="41"/>
      <c r="K25" s="41"/>
      <c r="L25" s="41"/>
      <c r="M25" s="41"/>
      <c r="N25" s="41"/>
      <c r="O25" s="41"/>
      <c r="P25" s="41"/>
      <c r="Q25" s="41"/>
    </row>
    <row r="26" spans="1:17" ht="8.1" customHeight="1" x14ac:dyDescent="0.2">
      <c r="B26" s="75"/>
      <c r="C26" s="75"/>
      <c r="D26" s="75"/>
      <c r="E26" s="75"/>
      <c r="F26" s="75"/>
      <c r="G26" s="75"/>
      <c r="H26" s="75"/>
      <c r="J26" s="41"/>
      <c r="K26" s="41"/>
      <c r="L26" s="41"/>
      <c r="M26" s="41"/>
      <c r="N26" s="41"/>
      <c r="O26" s="41"/>
      <c r="P26" s="41"/>
      <c r="Q26" s="41"/>
    </row>
    <row r="27" spans="1:17" ht="15" x14ac:dyDescent="0.25">
      <c r="A27" s="13" t="s">
        <v>9</v>
      </c>
      <c r="B27" s="690"/>
      <c r="C27" s="692"/>
      <c r="D27" s="75"/>
      <c r="E27" s="78" t="s">
        <v>10</v>
      </c>
      <c r="F27" s="690"/>
      <c r="G27" s="691"/>
      <c r="H27" s="692"/>
      <c r="J27" s="41"/>
      <c r="K27" s="41"/>
      <c r="L27" s="41"/>
      <c r="M27" s="41"/>
      <c r="N27" s="41"/>
      <c r="O27" s="41"/>
      <c r="P27" s="41"/>
      <c r="Q27" s="41"/>
    </row>
    <row r="28" spans="1:17" ht="8.1" customHeight="1" x14ac:dyDescent="0.2">
      <c r="B28" s="75"/>
      <c r="C28" s="75"/>
      <c r="D28" s="75"/>
      <c r="E28" s="75"/>
      <c r="F28" s="75"/>
      <c r="G28" s="75"/>
      <c r="H28" s="75"/>
      <c r="J28" s="41"/>
      <c r="K28" s="41"/>
      <c r="L28" s="41"/>
      <c r="M28" s="41"/>
      <c r="N28" s="41"/>
      <c r="O28" s="41"/>
      <c r="P28" s="41"/>
      <c r="Q28" s="41"/>
    </row>
    <row r="29" spans="1:17" ht="15" x14ac:dyDescent="0.25">
      <c r="A29" s="13" t="s">
        <v>11</v>
      </c>
      <c r="B29" s="687"/>
      <c r="C29" s="688"/>
      <c r="D29" s="688"/>
      <c r="E29" s="688"/>
      <c r="F29" s="688"/>
      <c r="G29" s="688"/>
      <c r="H29" s="689"/>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0"/>
      <c r="C34" s="711"/>
      <c r="D34" s="711"/>
      <c r="E34" s="711"/>
      <c r="F34" s="711"/>
      <c r="G34" s="711"/>
      <c r="H34" s="712"/>
      <c r="J34" s="41"/>
      <c r="K34" s="41"/>
      <c r="L34" s="41"/>
      <c r="M34" s="41"/>
      <c r="N34" s="41"/>
      <c r="O34" s="41"/>
      <c r="P34" s="41"/>
      <c r="Q34" s="41"/>
    </row>
    <row r="35" spans="1:17" ht="8.1" customHeight="1" x14ac:dyDescent="0.2">
      <c r="B35" s="77"/>
      <c r="C35" s="77"/>
      <c r="D35" s="77"/>
      <c r="E35" s="77"/>
      <c r="F35" s="77"/>
      <c r="G35" s="77"/>
      <c r="H35" s="77"/>
      <c r="J35" s="41"/>
      <c r="K35" s="41"/>
      <c r="L35" s="41"/>
      <c r="M35" s="41"/>
      <c r="N35" s="41"/>
      <c r="O35" s="41"/>
      <c r="P35" s="41"/>
      <c r="Q35" s="41"/>
    </row>
    <row r="36" spans="1:17" ht="15" x14ac:dyDescent="0.25">
      <c r="B36" s="80" t="s">
        <v>35</v>
      </c>
      <c r="C36" s="330"/>
      <c r="D36" s="77"/>
      <c r="E36" s="81" t="s">
        <v>36</v>
      </c>
      <c r="F36" s="713"/>
      <c r="G36" s="714"/>
      <c r="H36" s="715"/>
      <c r="J36" s="41"/>
      <c r="K36" s="41"/>
      <c r="L36" s="41"/>
      <c r="M36" s="41"/>
      <c r="N36" s="41"/>
      <c r="O36" s="41"/>
      <c r="P36" s="41"/>
      <c r="Q36" s="41"/>
    </row>
    <row r="37" spans="1:17" ht="8.1" customHeight="1" x14ac:dyDescent="0.2">
      <c r="B37" s="77"/>
      <c r="C37" s="77"/>
      <c r="D37" s="77"/>
      <c r="E37" s="77"/>
      <c r="F37" s="77"/>
      <c r="G37" s="77"/>
      <c r="H37" s="77"/>
    </row>
    <row r="38" spans="1:17" ht="15" x14ac:dyDescent="0.25">
      <c r="A38" s="13" t="s">
        <v>9</v>
      </c>
      <c r="B38" s="690"/>
      <c r="C38" s="692"/>
      <c r="D38" s="77"/>
      <c r="E38" s="80" t="s">
        <v>10</v>
      </c>
      <c r="F38" s="690"/>
      <c r="G38" s="691"/>
      <c r="H38" s="692"/>
    </row>
    <row r="39" spans="1:17" ht="8.1" customHeight="1" x14ac:dyDescent="0.2">
      <c r="B39" s="77"/>
      <c r="C39" s="77"/>
      <c r="D39" s="77"/>
      <c r="E39" s="77"/>
      <c r="F39" s="77"/>
      <c r="G39" s="77"/>
      <c r="H39" s="77"/>
    </row>
    <row r="40" spans="1:17" ht="15" x14ac:dyDescent="0.25">
      <c r="A40" s="13" t="s">
        <v>11</v>
      </c>
      <c r="B40" s="687"/>
      <c r="C40" s="688"/>
      <c r="D40" s="688"/>
      <c r="E40" s="688"/>
      <c r="F40" s="688"/>
      <c r="G40" s="688"/>
      <c r="H40" s="689"/>
    </row>
    <row r="43" spans="1:17" ht="20.25" x14ac:dyDescent="0.3">
      <c r="A43" s="12" t="s">
        <v>12</v>
      </c>
      <c r="B43" s="77"/>
      <c r="C43" s="77"/>
      <c r="D43" s="687"/>
      <c r="E43" s="688"/>
      <c r="F43" s="688"/>
      <c r="G43" s="688"/>
      <c r="H43" s="689"/>
    </row>
    <row r="44" spans="1:17" ht="8.1" customHeight="1" x14ac:dyDescent="0.2">
      <c r="B44" s="77"/>
      <c r="C44" s="77"/>
      <c r="D44" s="77"/>
      <c r="E44" s="77"/>
      <c r="F44" s="77"/>
      <c r="G44" s="77"/>
      <c r="H44" s="77"/>
    </row>
    <row r="45" spans="1:17" ht="15" x14ac:dyDescent="0.25">
      <c r="A45" s="13" t="s">
        <v>9</v>
      </c>
      <c r="B45" s="690"/>
      <c r="C45" s="692"/>
      <c r="D45" s="77"/>
      <c r="E45" s="80" t="s">
        <v>10</v>
      </c>
      <c r="F45" s="690"/>
      <c r="G45" s="691"/>
      <c r="H45" s="692"/>
    </row>
    <row r="46" spans="1:17" ht="8.1" customHeight="1" x14ac:dyDescent="0.2">
      <c r="B46" s="77"/>
      <c r="C46" s="77"/>
      <c r="D46" s="77"/>
      <c r="E46" s="77"/>
      <c r="F46" s="77"/>
      <c r="G46" s="77"/>
      <c r="H46" s="77"/>
    </row>
    <row r="47" spans="1:17" ht="15" x14ac:dyDescent="0.25">
      <c r="A47" s="13" t="s">
        <v>11</v>
      </c>
      <c r="B47" s="687"/>
      <c r="C47" s="688"/>
      <c r="D47" s="688"/>
      <c r="E47" s="688"/>
      <c r="F47" s="688"/>
      <c r="G47" s="688"/>
      <c r="H47" s="689"/>
    </row>
    <row r="49" spans="1:8" s="1" customFormat="1" x14ac:dyDescent="0.2">
      <c r="A49" s="41"/>
      <c r="B49" s="4"/>
      <c r="C49" s="4"/>
      <c r="D49" s="4"/>
      <c r="E49" s="4"/>
      <c r="F49" s="4"/>
      <c r="G49" s="4"/>
      <c r="H49" s="4"/>
    </row>
    <row r="50" spans="1:8" s="1" customFormat="1" ht="18" x14ac:dyDescent="0.2">
      <c r="A50" s="4"/>
      <c r="B50" s="704" t="s">
        <v>263</v>
      </c>
      <c r="C50" s="704"/>
      <c r="D50" s="704"/>
      <c r="E50" s="704"/>
      <c r="F50" s="704"/>
      <c r="G50" s="704"/>
      <c r="H50" s="228"/>
    </row>
    <row r="51" spans="1:8" s="1" customFormat="1" ht="18" x14ac:dyDescent="0.2">
      <c r="A51" s="4"/>
      <c r="B51" s="705" t="s">
        <v>233</v>
      </c>
      <c r="C51" s="706"/>
      <c r="D51" s="706"/>
      <c r="E51" s="706"/>
      <c r="F51" s="706"/>
      <c r="G51" s="706"/>
      <c r="H51" s="228"/>
    </row>
    <row r="52" spans="1:8" s="1" customFormat="1" ht="15.75" customHeight="1" x14ac:dyDescent="0.25">
      <c r="A52" s="4"/>
      <c r="B52" s="702" t="s">
        <v>322</v>
      </c>
      <c r="C52" s="703"/>
      <c r="D52" s="703"/>
      <c r="E52" s="703"/>
      <c r="F52" s="703"/>
      <c r="G52" s="703"/>
      <c r="H52" s="229"/>
    </row>
    <row r="53" spans="1:8" s="1" customFormat="1" ht="18" x14ac:dyDescent="0.25">
      <c r="A53" s="4"/>
      <c r="B53" s="669" t="s">
        <v>33</v>
      </c>
      <c r="C53" s="669"/>
      <c r="D53" s="669"/>
      <c r="E53" s="669"/>
      <c r="F53" s="669"/>
      <c r="G53" s="669"/>
      <c r="H53" s="229"/>
    </row>
    <row r="54" spans="1:8" s="1" customFormat="1" ht="18" x14ac:dyDescent="0.25">
      <c r="A54" s="4"/>
      <c r="B54" s="670" t="s">
        <v>234</v>
      </c>
      <c r="C54" s="669"/>
      <c r="D54" s="669"/>
      <c r="E54" s="669"/>
      <c r="F54" s="669"/>
      <c r="G54" s="669"/>
      <c r="H54" s="229"/>
    </row>
    <row r="55" spans="1:8" s="1" customFormat="1" ht="31.15" customHeight="1" x14ac:dyDescent="0.2">
      <c r="A55" s="4"/>
      <c r="B55" s="671" t="s">
        <v>336</v>
      </c>
      <c r="C55" s="671"/>
      <c r="D55" s="671"/>
      <c r="E55" s="671"/>
      <c r="F55" s="671"/>
      <c r="G55" s="671"/>
      <c r="H55" s="230"/>
    </row>
    <row r="56" spans="1:8" s="1" customFormat="1" ht="15" x14ac:dyDescent="0.2">
      <c r="A56" s="4"/>
      <c r="B56" s="672" t="s">
        <v>325</v>
      </c>
      <c r="C56" s="672"/>
      <c r="D56" s="672"/>
      <c r="E56" s="672"/>
      <c r="F56" s="672"/>
      <c r="G56" s="672"/>
      <c r="H56" s="229"/>
    </row>
    <row r="57" spans="1:8" s="1" customFormat="1" x14ac:dyDescent="0.2">
      <c r="A57" s="11"/>
      <c r="B57" s="674"/>
      <c r="C57" s="674"/>
      <c r="D57" s="674"/>
      <c r="E57" s="674"/>
      <c r="F57" s="674"/>
      <c r="G57" s="674"/>
      <c r="H57" s="11"/>
    </row>
    <row r="58" spans="1:8" s="1" customFormat="1" ht="23.25" x14ac:dyDescent="0.35">
      <c r="A58" s="4"/>
      <c r="B58" s="682" t="s">
        <v>264</v>
      </c>
      <c r="C58" s="682"/>
      <c r="D58" s="231"/>
      <c r="E58" s="681">
        <v>44089</v>
      </c>
      <c r="F58" s="681"/>
      <c r="G58" s="681"/>
      <c r="H58" s="232"/>
    </row>
    <row r="59" spans="1:8" s="1" customFormat="1" x14ac:dyDescent="0.2">
      <c r="A59" s="4"/>
      <c r="B59" s="4"/>
      <c r="C59" s="4"/>
      <c r="D59" s="4"/>
      <c r="E59" s="4"/>
      <c r="F59" s="4"/>
      <c r="G59" s="4"/>
      <c r="H59" s="4"/>
    </row>
    <row r="60" spans="1:8" s="1" customFormat="1" ht="14.25" customHeight="1" x14ac:dyDescent="0.2">
      <c r="A60" s="673" t="s">
        <v>34</v>
      </c>
      <c r="B60" s="673"/>
      <c r="C60" s="673"/>
      <c r="D60" s="673"/>
      <c r="E60" s="673"/>
      <c r="F60" s="673"/>
      <c r="G60" s="673"/>
      <c r="H60" s="673"/>
    </row>
    <row r="61" spans="1:8" s="1" customFormat="1" ht="14.25" customHeight="1" x14ac:dyDescent="0.2">
      <c r="A61" s="673"/>
      <c r="B61" s="673"/>
      <c r="C61" s="673"/>
      <c r="D61" s="673"/>
      <c r="E61" s="673"/>
      <c r="F61" s="673"/>
      <c r="G61" s="673"/>
      <c r="H61" s="673"/>
    </row>
    <row r="62" spans="1:8" s="1" customFormat="1" x14ac:dyDescent="0.2">
      <c r="A62" s="673"/>
      <c r="B62" s="673"/>
      <c r="C62" s="673"/>
      <c r="D62" s="673"/>
      <c r="E62" s="673"/>
      <c r="F62" s="673"/>
      <c r="G62" s="673"/>
      <c r="H62" s="673"/>
    </row>
    <row r="63" spans="1:8" s="1" customFormat="1" x14ac:dyDescent="0.2">
      <c r="A63" s="4"/>
      <c r="B63" s="4"/>
      <c r="C63" s="4"/>
      <c r="D63" s="4"/>
      <c r="E63" s="4"/>
      <c r="F63" s="4"/>
      <c r="G63" s="4"/>
      <c r="H63" s="4"/>
    </row>
    <row r="64" spans="1:8" s="1" customFormat="1" ht="14.25" customHeight="1" x14ac:dyDescent="0.2">
      <c r="A64" s="9"/>
      <c r="B64" s="675" t="s">
        <v>258</v>
      </c>
      <c r="C64" s="676"/>
      <c r="D64" s="676"/>
      <c r="E64" s="676"/>
      <c r="F64" s="676"/>
      <c r="G64" s="677"/>
      <c r="H64" s="233"/>
    </row>
    <row r="65" spans="1:8" s="1" customFormat="1" ht="14.25" customHeight="1" x14ac:dyDescent="0.2">
      <c r="A65" s="233"/>
      <c r="B65" s="678"/>
      <c r="C65" s="679"/>
      <c r="D65" s="679"/>
      <c r="E65" s="679"/>
      <c r="F65" s="679"/>
      <c r="G65" s="680"/>
      <c r="H65" s="233"/>
    </row>
    <row r="66" spans="1:8" s="1" customFormat="1" ht="15" customHeight="1" x14ac:dyDescent="0.2">
      <c r="A66" s="233"/>
      <c r="B66" s="678"/>
      <c r="C66" s="679"/>
      <c r="D66" s="679"/>
      <c r="E66" s="679"/>
      <c r="F66" s="679"/>
      <c r="G66" s="680"/>
      <c r="H66" s="233"/>
    </row>
    <row r="67" spans="1:8" s="1" customFormat="1" ht="23.25" customHeight="1" x14ac:dyDescent="0.2">
      <c r="A67" s="233"/>
      <c r="B67" s="683" t="s">
        <v>323</v>
      </c>
      <c r="C67" s="684"/>
      <c r="D67" s="684"/>
      <c r="E67" s="684"/>
      <c r="F67" s="684"/>
      <c r="G67" s="685"/>
      <c r="H67" s="233"/>
    </row>
    <row r="68" spans="1:8" s="1" customFormat="1" x14ac:dyDescent="0.2">
      <c r="A68" s="9"/>
      <c r="B68" s="4"/>
      <c r="C68" s="4"/>
      <c r="D68" s="4"/>
      <c r="E68" s="4"/>
      <c r="F68" s="4"/>
      <c r="G68" s="4"/>
      <c r="H68" s="4"/>
    </row>
    <row r="70" spans="1:8" s="15" customFormat="1" ht="18" x14ac:dyDescent="0.25">
      <c r="B70" s="16"/>
    </row>
    <row r="72" spans="1:8" ht="15" x14ac:dyDescent="0.25">
      <c r="A72" s="310" t="s">
        <v>13</v>
      </c>
      <c r="B72" s="338" t="str">
        <f>D8</f>
        <v>merci de selectionner votre n° de dossier SIAS</v>
      </c>
      <c r="D72" s="122"/>
    </row>
    <row r="73" spans="1:8" ht="15" x14ac:dyDescent="0.25">
      <c r="A73" s="310" t="s">
        <v>14</v>
      </c>
      <c r="B73" s="325">
        <f>E5</f>
        <v>2019</v>
      </c>
    </row>
    <row r="74" spans="1:8" ht="15" x14ac:dyDescent="0.2">
      <c r="A74" s="310" t="s">
        <v>15</v>
      </c>
      <c r="B74" s="326">
        <f>D10</f>
        <v>0</v>
      </c>
      <c r="E74" s="41"/>
    </row>
    <row r="75" spans="1:8" ht="15" x14ac:dyDescent="0.25">
      <c r="A75" s="310" t="s">
        <v>31</v>
      </c>
      <c r="B75" s="327">
        <f>D18</f>
        <v>0</v>
      </c>
    </row>
    <row r="76" spans="1:8" ht="15" x14ac:dyDescent="0.25">
      <c r="A76" s="310" t="s">
        <v>8</v>
      </c>
      <c r="B76" s="328">
        <f>F36</f>
        <v>0</v>
      </c>
    </row>
    <row r="77" spans="1:8" ht="15" x14ac:dyDescent="0.25">
      <c r="A77" s="310" t="s">
        <v>16</v>
      </c>
      <c r="B77" s="328" t="s">
        <v>328</v>
      </c>
    </row>
    <row r="78" spans="1:8" ht="15" x14ac:dyDescent="0.25">
      <c r="A78" s="310" t="s">
        <v>17</v>
      </c>
      <c r="B78" s="328" t="s">
        <v>40</v>
      </c>
    </row>
    <row r="84" spans="4:4" x14ac:dyDescent="0.2">
      <c r="D84" s="577"/>
    </row>
  </sheetData>
  <sheetProtection algorithmName="SHA-512" hashValue="cNzABdXmLyZGVdc9RWMX3J4ggSi8kqH6UDQbpBzQ6+xklOF9a6CDiACNTP0v3KBxAVI82zdidM4GYNLxcUTAlQ==" saltValue="xQogiY06Lcw92lB1jWUFpQ=="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07" t="s">
        <v>0</v>
      </c>
      <c r="B1" s="708"/>
      <c r="C1" s="708"/>
      <c r="D1" s="708"/>
      <c r="E1" s="708"/>
      <c r="F1" s="708"/>
      <c r="G1" s="708"/>
      <c r="H1" s="709"/>
    </row>
    <row r="3" spans="1:14" ht="23.25" x14ac:dyDescent="0.2">
      <c r="A3" s="699" t="s">
        <v>327</v>
      </c>
      <c r="B3" s="699"/>
      <c r="C3" s="699"/>
      <c r="D3" s="699"/>
      <c r="E3" s="699"/>
      <c r="F3" s="699"/>
      <c r="G3" s="699"/>
      <c r="H3" s="700"/>
      <c r="I3" s="716"/>
      <c r="J3" s="716"/>
      <c r="K3" s="716"/>
      <c r="L3" s="716"/>
      <c r="M3" s="716"/>
      <c r="N3" s="716"/>
    </row>
    <row r="4" spans="1:14" ht="23.25" x14ac:dyDescent="0.2">
      <c r="A4" s="66"/>
      <c r="B4" s="66"/>
      <c r="C4" s="66"/>
      <c r="D4" s="66"/>
      <c r="E4" s="66"/>
      <c r="F4" s="66"/>
      <c r="G4" s="66"/>
      <c r="H4" s="66"/>
      <c r="I4" s="716"/>
      <c r="J4" s="716"/>
      <c r="K4" s="716"/>
      <c r="L4" s="716"/>
      <c r="M4" s="716"/>
      <c r="N4" s="716"/>
    </row>
    <row r="5" spans="1:14" ht="23.25" x14ac:dyDescent="0.35">
      <c r="B5" s="76"/>
      <c r="C5" s="701" t="s">
        <v>473</v>
      </c>
      <c r="D5" s="701"/>
      <c r="E5" s="113">
        <v>2019</v>
      </c>
      <c r="F5" s="114"/>
      <c r="G5" s="74"/>
      <c r="H5" s="114"/>
      <c r="I5" s="716"/>
      <c r="J5" s="716"/>
      <c r="K5" s="716"/>
      <c r="L5" s="716"/>
      <c r="M5" s="716"/>
      <c r="N5" s="716"/>
    </row>
    <row r="6" spans="1:14" x14ac:dyDescent="0.2">
      <c r="H6" s="9"/>
      <c r="I6" s="716"/>
      <c r="J6" s="716"/>
      <c r="K6" s="716"/>
      <c r="L6" s="716"/>
      <c r="M6" s="716"/>
      <c r="N6" s="716"/>
    </row>
    <row r="7" spans="1:14" x14ac:dyDescent="0.2">
      <c r="H7" s="9"/>
      <c r="I7" s="716"/>
      <c r="J7" s="716"/>
      <c r="K7" s="716"/>
      <c r="L7" s="716"/>
      <c r="M7" s="716"/>
      <c r="N7" s="716"/>
    </row>
    <row r="8" spans="1:14" ht="18" x14ac:dyDescent="0.25">
      <c r="B8" s="324" t="s">
        <v>471</v>
      </c>
      <c r="D8" s="693" t="s">
        <v>470</v>
      </c>
      <c r="E8" s="694"/>
      <c r="F8" s="694"/>
      <c r="G8" s="694"/>
      <c r="H8" s="695"/>
    </row>
    <row r="9" spans="1:14" ht="8.1" customHeight="1" x14ac:dyDescent="0.2">
      <c r="D9" s="586"/>
      <c r="E9" s="586"/>
      <c r="F9" s="587"/>
      <c r="G9" s="587"/>
      <c r="H9" s="587"/>
    </row>
    <row r="10" spans="1:14" ht="18" x14ac:dyDescent="0.25">
      <c r="B10" s="324" t="s">
        <v>1</v>
      </c>
      <c r="D10" s="696"/>
      <c r="E10" s="697"/>
      <c r="F10" s="697"/>
      <c r="G10" s="697"/>
      <c r="H10" s="698"/>
    </row>
    <row r="11" spans="1:14" ht="8.1" customHeight="1" x14ac:dyDescent="0.2">
      <c r="D11" s="588"/>
      <c r="E11" s="588"/>
      <c r="F11" s="589"/>
      <c r="G11" s="589"/>
      <c r="H11" s="589"/>
    </row>
    <row r="12" spans="1:14" ht="18" x14ac:dyDescent="0.25">
      <c r="B12" s="324" t="s">
        <v>2</v>
      </c>
      <c r="D12" s="696"/>
      <c r="E12" s="697"/>
      <c r="F12" s="697"/>
      <c r="G12" s="697"/>
      <c r="H12" s="698"/>
    </row>
    <row r="13" spans="1:14" ht="8.1" customHeight="1" x14ac:dyDescent="0.2">
      <c r="D13" s="590"/>
      <c r="E13" s="590"/>
      <c r="F13" s="590"/>
      <c r="G13" s="590"/>
      <c r="H13" s="590"/>
    </row>
    <row r="14" spans="1:14" ht="18" x14ac:dyDescent="0.25">
      <c r="B14" s="324" t="s">
        <v>3</v>
      </c>
      <c r="D14" s="687"/>
      <c r="E14" s="688"/>
      <c r="F14" s="688"/>
      <c r="G14" s="688"/>
      <c r="H14" s="689"/>
      <c r="K14" s="132"/>
      <c r="L14" s="132"/>
      <c r="M14" s="132"/>
    </row>
    <row r="15" spans="1:14" ht="8.1" customHeight="1" x14ac:dyDescent="0.2">
      <c r="D15" s="590"/>
      <c r="E15" s="590"/>
      <c r="F15" s="590"/>
      <c r="G15" s="590"/>
      <c r="H15" s="590"/>
      <c r="K15" s="132"/>
      <c r="L15" s="132"/>
      <c r="M15" s="132"/>
    </row>
    <row r="16" spans="1:14" ht="18" x14ac:dyDescent="0.25">
      <c r="B16" s="324" t="s">
        <v>4</v>
      </c>
      <c r="D16" s="687"/>
      <c r="E16" s="688"/>
      <c r="F16" s="688"/>
      <c r="G16" s="688"/>
      <c r="H16" s="689"/>
      <c r="K16" s="132"/>
      <c r="L16" s="132"/>
      <c r="M16" s="132"/>
    </row>
    <row r="17" spans="1:13" ht="8.1" customHeight="1" x14ac:dyDescent="0.2">
      <c r="D17" s="590"/>
      <c r="E17" s="590"/>
      <c r="F17" s="590"/>
      <c r="G17" s="590"/>
      <c r="H17" s="590"/>
      <c r="K17" s="132"/>
      <c r="L17" s="132"/>
      <c r="M17" s="132"/>
    </row>
    <row r="18" spans="1:13" ht="18" x14ac:dyDescent="0.25">
      <c r="B18" s="324" t="s">
        <v>5</v>
      </c>
      <c r="D18" s="687"/>
      <c r="E18" s="688"/>
      <c r="F18" s="688"/>
      <c r="G18" s="688"/>
      <c r="H18" s="689"/>
    </row>
    <row r="19" spans="1:13" ht="8.1" customHeight="1" x14ac:dyDescent="0.2">
      <c r="D19" s="591"/>
      <c r="E19" s="592"/>
      <c r="F19" s="591"/>
      <c r="G19" s="591"/>
      <c r="H19" s="591"/>
    </row>
    <row r="20" spans="1:13" ht="36.75" customHeight="1" x14ac:dyDescent="0.25">
      <c r="B20" s="324" t="s">
        <v>39</v>
      </c>
      <c r="D20" s="710" t="s">
        <v>135</v>
      </c>
      <c r="E20" s="711"/>
      <c r="F20" s="711"/>
      <c r="G20" s="711"/>
      <c r="H20" s="712"/>
    </row>
    <row r="21" spans="1:13" ht="20.25" x14ac:dyDescent="0.3">
      <c r="A21" s="12" t="s">
        <v>6</v>
      </c>
    </row>
    <row r="23" spans="1:13" ht="15" x14ac:dyDescent="0.25">
      <c r="A23" s="13" t="s">
        <v>7</v>
      </c>
      <c r="B23" s="687"/>
      <c r="C23" s="688"/>
      <c r="D23" s="688"/>
      <c r="E23" s="688"/>
      <c r="F23" s="688"/>
      <c r="G23" s="688"/>
      <c r="H23" s="689"/>
    </row>
    <row r="24" spans="1:13" ht="8.1" customHeight="1" x14ac:dyDescent="0.2">
      <c r="B24" s="75"/>
      <c r="C24" s="75"/>
      <c r="D24" s="75"/>
      <c r="E24" s="75"/>
      <c r="F24" s="75"/>
      <c r="G24" s="75"/>
      <c r="H24" s="75"/>
    </row>
    <row r="25" spans="1:13" ht="15" x14ac:dyDescent="0.25">
      <c r="B25" s="78" t="s">
        <v>35</v>
      </c>
      <c r="C25" s="330"/>
      <c r="D25" s="75"/>
      <c r="E25" s="79" t="s">
        <v>36</v>
      </c>
      <c r="F25" s="713"/>
      <c r="G25" s="714"/>
      <c r="H25" s="715"/>
    </row>
    <row r="26" spans="1:13" ht="8.1" customHeight="1" x14ac:dyDescent="0.2">
      <c r="B26" s="75"/>
      <c r="C26" s="75"/>
      <c r="D26" s="75"/>
      <c r="E26" s="75"/>
      <c r="F26" s="75"/>
      <c r="G26" s="75"/>
      <c r="H26" s="75"/>
    </row>
    <row r="27" spans="1:13" ht="15" x14ac:dyDescent="0.25">
      <c r="A27" s="13" t="s">
        <v>9</v>
      </c>
      <c r="B27" s="690"/>
      <c r="C27" s="692"/>
      <c r="D27" s="75"/>
      <c r="E27" s="78" t="s">
        <v>10</v>
      </c>
      <c r="F27" s="690"/>
      <c r="G27" s="691"/>
      <c r="H27" s="692"/>
    </row>
    <row r="28" spans="1:13" ht="8.1" customHeight="1" x14ac:dyDescent="0.2">
      <c r="B28" s="75"/>
      <c r="C28" s="75"/>
      <c r="D28" s="75"/>
      <c r="E28" s="75"/>
      <c r="F28" s="75"/>
      <c r="G28" s="75"/>
      <c r="H28" s="75"/>
    </row>
    <row r="29" spans="1:13" ht="15" x14ac:dyDescent="0.25">
      <c r="A29" s="13" t="s">
        <v>11</v>
      </c>
      <c r="B29" s="687"/>
      <c r="C29" s="688"/>
      <c r="D29" s="688"/>
      <c r="E29" s="688"/>
      <c r="F29" s="688"/>
      <c r="G29" s="688"/>
      <c r="H29" s="689"/>
    </row>
    <row r="32" spans="1:13" ht="20.25" x14ac:dyDescent="0.3">
      <c r="A32" s="12" t="s">
        <v>18</v>
      </c>
      <c r="B32" s="14"/>
      <c r="C32" s="14"/>
      <c r="D32" s="14"/>
      <c r="E32" s="14"/>
      <c r="F32" s="14"/>
      <c r="G32" s="14"/>
      <c r="H32" s="14"/>
    </row>
    <row r="34" spans="1:8" ht="15" x14ac:dyDescent="0.25">
      <c r="A34" s="13" t="s">
        <v>7</v>
      </c>
      <c r="B34" s="710"/>
      <c r="C34" s="711"/>
      <c r="D34" s="711"/>
      <c r="E34" s="711"/>
      <c r="F34" s="711"/>
      <c r="G34" s="711"/>
      <c r="H34" s="712"/>
    </row>
    <row r="35" spans="1:8" ht="8.1" customHeight="1" x14ac:dyDescent="0.2">
      <c r="B35" s="77"/>
      <c r="C35" s="77"/>
      <c r="D35" s="77"/>
      <c r="E35" s="77"/>
      <c r="F35" s="77"/>
      <c r="G35" s="77"/>
      <c r="H35" s="77"/>
    </row>
    <row r="36" spans="1:8" ht="15" x14ac:dyDescent="0.25">
      <c r="B36" s="80" t="s">
        <v>35</v>
      </c>
      <c r="C36" s="330"/>
      <c r="D36" s="77"/>
      <c r="E36" s="81" t="s">
        <v>36</v>
      </c>
      <c r="F36" s="713"/>
      <c r="G36" s="714"/>
      <c r="H36" s="715"/>
    </row>
    <row r="37" spans="1:8" ht="8.1" customHeight="1" x14ac:dyDescent="0.2">
      <c r="B37" s="77"/>
      <c r="C37" s="77"/>
      <c r="D37" s="77"/>
      <c r="E37" s="77"/>
      <c r="F37" s="77"/>
      <c r="G37" s="77"/>
      <c r="H37" s="77"/>
    </row>
    <row r="38" spans="1:8" ht="15" x14ac:dyDescent="0.25">
      <c r="A38" s="13" t="s">
        <v>9</v>
      </c>
      <c r="B38" s="690"/>
      <c r="C38" s="692"/>
      <c r="D38" s="77"/>
      <c r="E38" s="80" t="s">
        <v>10</v>
      </c>
      <c r="F38" s="690"/>
      <c r="G38" s="691"/>
      <c r="H38" s="692"/>
    </row>
    <row r="39" spans="1:8" ht="8.1" customHeight="1" x14ac:dyDescent="0.2">
      <c r="B39" s="77"/>
      <c r="C39" s="77"/>
      <c r="D39" s="77"/>
      <c r="E39" s="77"/>
      <c r="F39" s="77"/>
      <c r="G39" s="77"/>
      <c r="H39" s="77"/>
    </row>
    <row r="40" spans="1:8" ht="15" x14ac:dyDescent="0.25">
      <c r="A40" s="13" t="s">
        <v>11</v>
      </c>
      <c r="B40" s="687"/>
      <c r="C40" s="688"/>
      <c r="D40" s="688"/>
      <c r="E40" s="688"/>
      <c r="F40" s="688"/>
      <c r="G40" s="688"/>
      <c r="H40" s="689"/>
    </row>
    <row r="43" spans="1:8" ht="20.25" x14ac:dyDescent="0.3">
      <c r="A43" s="12" t="s">
        <v>12</v>
      </c>
      <c r="B43" s="77"/>
      <c r="C43" s="77"/>
      <c r="D43" s="687"/>
      <c r="E43" s="688"/>
      <c r="F43" s="688"/>
      <c r="G43" s="688"/>
      <c r="H43" s="689"/>
    </row>
    <row r="44" spans="1:8" ht="8.1" customHeight="1" x14ac:dyDescent="0.2">
      <c r="B44" s="77"/>
      <c r="C44" s="77"/>
      <c r="D44" s="77"/>
      <c r="E44" s="77"/>
      <c r="F44" s="77"/>
      <c r="G44" s="77"/>
      <c r="H44" s="77"/>
    </row>
    <row r="45" spans="1:8" ht="15" x14ac:dyDescent="0.25">
      <c r="A45" s="13" t="s">
        <v>9</v>
      </c>
      <c r="B45" s="690"/>
      <c r="C45" s="692"/>
      <c r="D45" s="77"/>
      <c r="E45" s="80" t="s">
        <v>10</v>
      </c>
      <c r="F45" s="690"/>
      <c r="G45" s="691"/>
      <c r="H45" s="692"/>
    </row>
    <row r="46" spans="1:8" ht="8.1" customHeight="1" x14ac:dyDescent="0.2">
      <c r="B46" s="77"/>
      <c r="C46" s="77"/>
      <c r="D46" s="77"/>
      <c r="E46" s="77"/>
      <c r="F46" s="77"/>
      <c r="G46" s="77"/>
      <c r="H46" s="77"/>
    </row>
    <row r="47" spans="1:8" ht="15" x14ac:dyDescent="0.25">
      <c r="A47" s="13" t="s">
        <v>11</v>
      </c>
      <c r="B47" s="687"/>
      <c r="C47" s="688"/>
      <c r="D47" s="688"/>
      <c r="E47" s="688"/>
      <c r="F47" s="688"/>
      <c r="G47" s="688"/>
      <c r="H47" s="689"/>
    </row>
    <row r="49" spans="1:64" s="1" customFormat="1" x14ac:dyDescent="0.2">
      <c r="A49" s="41"/>
      <c r="B49" s="4"/>
      <c r="C49" s="4"/>
      <c r="D49" s="4"/>
      <c r="E49" s="4"/>
      <c r="F49" s="4"/>
      <c r="G49" s="4"/>
      <c r="H49" s="4"/>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row>
    <row r="50" spans="1:64" s="1" customFormat="1" ht="18" x14ac:dyDescent="0.2">
      <c r="A50" s="4"/>
      <c r="B50" s="704" t="s">
        <v>263</v>
      </c>
      <c r="C50" s="704"/>
      <c r="D50" s="704"/>
      <c r="E50" s="704"/>
      <c r="F50" s="704"/>
      <c r="G50" s="704"/>
      <c r="H50" s="22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row>
    <row r="51" spans="1:64" s="1" customFormat="1" ht="18" x14ac:dyDescent="0.2">
      <c r="A51" s="4"/>
      <c r="B51" s="705" t="s">
        <v>233</v>
      </c>
      <c r="C51" s="706"/>
      <c r="D51" s="706"/>
      <c r="E51" s="706"/>
      <c r="F51" s="706"/>
      <c r="G51" s="706"/>
      <c r="H51" s="22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row>
    <row r="52" spans="1:64" s="1" customFormat="1" ht="15.75" customHeight="1" x14ac:dyDescent="0.25">
      <c r="A52" s="4"/>
      <c r="B52" s="702" t="s">
        <v>322</v>
      </c>
      <c r="C52" s="703"/>
      <c r="D52" s="703"/>
      <c r="E52" s="703"/>
      <c r="F52" s="703"/>
      <c r="G52" s="703"/>
      <c r="H52" s="229"/>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row>
    <row r="53" spans="1:64" s="1" customFormat="1" ht="18" x14ac:dyDescent="0.25">
      <c r="A53" s="4"/>
      <c r="B53" s="669" t="s">
        <v>33</v>
      </c>
      <c r="C53" s="669"/>
      <c r="D53" s="669"/>
      <c r="E53" s="669"/>
      <c r="F53" s="669"/>
      <c r="G53" s="669"/>
      <c r="H53" s="229"/>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row>
    <row r="54" spans="1:64" s="1" customFormat="1" ht="18" x14ac:dyDescent="0.25">
      <c r="A54" s="4"/>
      <c r="B54" s="670" t="s">
        <v>234</v>
      </c>
      <c r="C54" s="669"/>
      <c r="D54" s="669"/>
      <c r="E54" s="669"/>
      <c r="F54" s="669"/>
      <c r="G54" s="669"/>
      <c r="H54" s="229"/>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row>
    <row r="55" spans="1:64" s="1" customFormat="1" ht="33" customHeight="1" x14ac:dyDescent="0.2">
      <c r="A55" s="4"/>
      <c r="B55" s="671" t="s">
        <v>336</v>
      </c>
      <c r="C55" s="671"/>
      <c r="D55" s="671"/>
      <c r="E55" s="671"/>
      <c r="F55" s="671"/>
      <c r="G55" s="671"/>
      <c r="H55" s="230"/>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row>
    <row r="56" spans="1:64" s="1" customFormat="1" ht="15" x14ac:dyDescent="0.2">
      <c r="A56" s="4"/>
      <c r="B56" s="672" t="s">
        <v>325</v>
      </c>
      <c r="C56" s="672"/>
      <c r="D56" s="672"/>
      <c r="E56" s="672"/>
      <c r="F56" s="672"/>
      <c r="G56" s="672"/>
      <c r="H56" s="229"/>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row>
    <row r="57" spans="1:64" s="1" customFormat="1" x14ac:dyDescent="0.2">
      <c r="A57" s="11"/>
      <c r="B57" s="674"/>
      <c r="C57" s="674"/>
      <c r="D57" s="674"/>
      <c r="E57" s="674"/>
      <c r="F57" s="674"/>
      <c r="G57" s="674"/>
      <c r="H57" s="11"/>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c r="BK57" s="498"/>
      <c r="BL57" s="498"/>
    </row>
    <row r="58" spans="1:64" s="1" customFormat="1" ht="23.25" x14ac:dyDescent="0.35">
      <c r="A58" s="4"/>
      <c r="B58" s="682" t="s">
        <v>264</v>
      </c>
      <c r="C58" s="682"/>
      <c r="D58" s="231"/>
      <c r="E58" s="681">
        <v>44089</v>
      </c>
      <c r="F58" s="681"/>
      <c r="G58" s="681"/>
      <c r="H58" s="232"/>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row>
    <row r="59" spans="1:64" s="1" customFormat="1" x14ac:dyDescent="0.2">
      <c r="A59" s="4"/>
      <c r="B59" s="4"/>
      <c r="C59" s="4"/>
      <c r="D59" s="4"/>
      <c r="E59" s="4"/>
      <c r="F59" s="4"/>
      <c r="G59" s="4"/>
      <c r="H59" s="4"/>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row>
    <row r="60" spans="1:64" s="1" customFormat="1" ht="14.25" customHeight="1" x14ac:dyDescent="0.2">
      <c r="A60" s="673" t="s">
        <v>34</v>
      </c>
      <c r="B60" s="673"/>
      <c r="C60" s="673"/>
      <c r="D60" s="673"/>
      <c r="E60" s="673"/>
      <c r="F60" s="673"/>
      <c r="G60" s="673"/>
      <c r="H60" s="673"/>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row>
    <row r="61" spans="1:64" s="1" customFormat="1" ht="14.25" customHeight="1" x14ac:dyDescent="0.2">
      <c r="A61" s="673"/>
      <c r="B61" s="673"/>
      <c r="C61" s="673"/>
      <c r="D61" s="673"/>
      <c r="E61" s="673"/>
      <c r="F61" s="673"/>
      <c r="G61" s="673"/>
      <c r="H61" s="673"/>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498"/>
    </row>
    <row r="62" spans="1:64" s="1" customFormat="1" x14ac:dyDescent="0.2">
      <c r="A62" s="673"/>
      <c r="B62" s="673"/>
      <c r="C62" s="673"/>
      <c r="D62" s="673"/>
      <c r="E62" s="673"/>
      <c r="F62" s="673"/>
      <c r="G62" s="673"/>
      <c r="H62" s="673"/>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8"/>
      <c r="AK62" s="498"/>
      <c r="AL62" s="498"/>
      <c r="AM62" s="498"/>
      <c r="AN62" s="498"/>
      <c r="AO62" s="498"/>
      <c r="AP62" s="498"/>
      <c r="AQ62" s="498"/>
      <c r="AR62" s="498"/>
      <c r="AS62" s="498"/>
      <c r="AT62" s="498"/>
      <c r="AU62" s="498"/>
      <c r="AV62" s="498"/>
      <c r="AW62" s="498"/>
      <c r="AX62" s="498"/>
      <c r="AY62" s="498"/>
      <c r="AZ62" s="498"/>
      <c r="BA62" s="498"/>
      <c r="BB62" s="498"/>
      <c r="BC62" s="498"/>
      <c r="BD62" s="498"/>
      <c r="BE62" s="498"/>
      <c r="BF62" s="498"/>
      <c r="BG62" s="498"/>
      <c r="BH62" s="498"/>
      <c r="BI62" s="498"/>
      <c r="BJ62" s="498"/>
      <c r="BK62" s="498"/>
      <c r="BL62" s="498"/>
    </row>
    <row r="63" spans="1:64" s="1" customFormat="1" x14ac:dyDescent="0.2">
      <c r="A63" s="4"/>
      <c r="B63" s="4"/>
      <c r="C63" s="4"/>
      <c r="D63" s="4"/>
      <c r="E63" s="4"/>
      <c r="F63" s="4"/>
      <c r="G63" s="4"/>
      <c r="H63" s="4"/>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98"/>
      <c r="AS63" s="498"/>
      <c r="AT63" s="498"/>
      <c r="AU63" s="498"/>
      <c r="AV63" s="498"/>
      <c r="AW63" s="498"/>
      <c r="AX63" s="498"/>
      <c r="AY63" s="498"/>
      <c r="AZ63" s="498"/>
      <c r="BA63" s="498"/>
      <c r="BB63" s="498"/>
      <c r="BC63" s="498"/>
      <c r="BD63" s="498"/>
      <c r="BE63" s="498"/>
      <c r="BF63" s="498"/>
      <c r="BG63" s="498"/>
      <c r="BH63" s="498"/>
      <c r="BI63" s="498"/>
      <c r="BJ63" s="498"/>
      <c r="BK63" s="498"/>
      <c r="BL63" s="498"/>
    </row>
    <row r="64" spans="1:64" s="1" customFormat="1" ht="14.25" customHeight="1" x14ac:dyDescent="0.2">
      <c r="A64" s="9"/>
      <c r="B64" s="675" t="s">
        <v>258</v>
      </c>
      <c r="C64" s="676"/>
      <c r="D64" s="676"/>
      <c r="E64" s="676"/>
      <c r="F64" s="676"/>
      <c r="G64" s="677"/>
      <c r="H64" s="233"/>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8"/>
      <c r="AX64" s="498"/>
      <c r="AY64" s="498"/>
      <c r="AZ64" s="498"/>
      <c r="BA64" s="498"/>
      <c r="BB64" s="498"/>
      <c r="BC64" s="498"/>
      <c r="BD64" s="498"/>
      <c r="BE64" s="498"/>
      <c r="BF64" s="498"/>
      <c r="BG64" s="498"/>
      <c r="BH64" s="498"/>
      <c r="BI64" s="498"/>
      <c r="BJ64" s="498"/>
      <c r="BK64" s="498"/>
      <c r="BL64" s="498"/>
    </row>
    <row r="65" spans="1:64" s="1" customFormat="1" ht="14.25" customHeight="1" x14ac:dyDescent="0.2">
      <c r="A65" s="233"/>
      <c r="B65" s="678"/>
      <c r="C65" s="679"/>
      <c r="D65" s="679"/>
      <c r="E65" s="679"/>
      <c r="F65" s="679"/>
      <c r="G65" s="680"/>
      <c r="H65" s="233"/>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498"/>
      <c r="BJ65" s="498"/>
      <c r="BK65" s="498"/>
      <c r="BL65" s="498"/>
    </row>
    <row r="66" spans="1:64" s="1" customFormat="1" ht="15" customHeight="1" x14ac:dyDescent="0.2">
      <c r="A66" s="233"/>
      <c r="B66" s="678"/>
      <c r="C66" s="679"/>
      <c r="D66" s="679"/>
      <c r="E66" s="679"/>
      <c r="F66" s="679"/>
      <c r="G66" s="680"/>
      <c r="H66" s="233"/>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498"/>
      <c r="AN66" s="498"/>
      <c r="AO66" s="498"/>
      <c r="AP66" s="498"/>
      <c r="AQ66" s="498"/>
      <c r="AR66" s="498"/>
      <c r="AS66" s="498"/>
      <c r="AT66" s="498"/>
      <c r="AU66" s="498"/>
      <c r="AV66" s="498"/>
      <c r="AW66" s="498"/>
      <c r="AX66" s="498"/>
      <c r="AY66" s="498"/>
      <c r="AZ66" s="498"/>
      <c r="BA66" s="498"/>
      <c r="BB66" s="498"/>
      <c r="BC66" s="498"/>
      <c r="BD66" s="498"/>
      <c r="BE66" s="498"/>
      <c r="BF66" s="498"/>
      <c r="BG66" s="498"/>
      <c r="BH66" s="498"/>
      <c r="BI66" s="498"/>
      <c r="BJ66" s="498"/>
      <c r="BK66" s="498"/>
      <c r="BL66" s="498"/>
    </row>
    <row r="67" spans="1:64" s="1" customFormat="1" ht="23.25" customHeight="1" x14ac:dyDescent="0.2">
      <c r="A67" s="233"/>
      <c r="B67" s="683" t="s">
        <v>323</v>
      </c>
      <c r="C67" s="684"/>
      <c r="D67" s="684"/>
      <c r="E67" s="684"/>
      <c r="F67" s="684"/>
      <c r="G67" s="685"/>
      <c r="H67" s="233"/>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8"/>
      <c r="AK67" s="498"/>
      <c r="AL67" s="498"/>
      <c r="AM67" s="498"/>
      <c r="AN67" s="498"/>
      <c r="AO67" s="498"/>
      <c r="AP67" s="498"/>
      <c r="AQ67" s="498"/>
      <c r="AR67" s="498"/>
      <c r="AS67" s="498"/>
      <c r="AT67" s="498"/>
      <c r="AU67" s="498"/>
      <c r="AV67" s="498"/>
      <c r="AW67" s="498"/>
      <c r="AX67" s="498"/>
      <c r="AY67" s="498"/>
      <c r="AZ67" s="498"/>
      <c r="BA67" s="498"/>
      <c r="BB67" s="498"/>
      <c r="BC67" s="498"/>
      <c r="BD67" s="498"/>
      <c r="BE67" s="498"/>
      <c r="BF67" s="498"/>
      <c r="BG67" s="498"/>
      <c r="BH67" s="498"/>
      <c r="BI67" s="498"/>
      <c r="BJ67" s="498"/>
      <c r="BK67" s="498"/>
      <c r="BL67" s="498"/>
    </row>
    <row r="68" spans="1:64" s="1" customFormat="1" x14ac:dyDescent="0.2">
      <c r="A68" s="9"/>
      <c r="B68" s="4"/>
      <c r="C68" s="4"/>
      <c r="D68" s="4"/>
      <c r="E68" s="4"/>
      <c r="F68" s="4"/>
      <c r="G68" s="4"/>
      <c r="H68" s="4"/>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c r="AL68" s="498"/>
      <c r="AM68" s="498"/>
      <c r="AN68" s="498"/>
      <c r="AO68" s="498"/>
      <c r="AP68" s="498"/>
      <c r="AQ68" s="498"/>
      <c r="AR68" s="498"/>
      <c r="AS68" s="498"/>
      <c r="AT68" s="498"/>
      <c r="AU68" s="498"/>
      <c r="AV68" s="498"/>
      <c r="AW68" s="498"/>
      <c r="AX68" s="498"/>
      <c r="AY68" s="498"/>
      <c r="AZ68" s="498"/>
      <c r="BA68" s="498"/>
      <c r="BB68" s="498"/>
      <c r="BC68" s="498"/>
      <c r="BD68" s="498"/>
      <c r="BE68" s="498"/>
      <c r="BF68" s="498"/>
      <c r="BG68" s="498"/>
      <c r="BH68" s="498"/>
      <c r="BI68" s="498"/>
      <c r="BJ68" s="498"/>
      <c r="BK68" s="498"/>
      <c r="BL68" s="498"/>
    </row>
    <row r="70" spans="1:64" s="15" customFormat="1" ht="18" x14ac:dyDescent="0.25">
      <c r="B70" s="16"/>
      <c r="I70" s="499"/>
      <c r="J70" s="499"/>
      <c r="K70" s="499"/>
      <c r="L70" s="499"/>
      <c r="M70" s="499"/>
      <c r="N70" s="499"/>
      <c r="O70" s="499"/>
      <c r="P70" s="499"/>
      <c r="Q70" s="499"/>
      <c r="R70" s="499"/>
      <c r="S70" s="499"/>
      <c r="T70" s="499"/>
      <c r="U70" s="499"/>
      <c r="V70" s="499"/>
      <c r="W70" s="499"/>
      <c r="X70" s="499"/>
      <c r="Y70" s="499"/>
      <c r="Z70" s="499"/>
      <c r="AA70" s="499"/>
      <c r="AB70" s="499"/>
      <c r="AC70" s="499"/>
      <c r="AD70" s="499"/>
      <c r="AE70" s="499"/>
      <c r="AF70" s="499"/>
      <c r="AG70" s="499"/>
      <c r="AH70" s="499"/>
      <c r="AI70" s="499"/>
      <c r="AJ70" s="499"/>
      <c r="AK70" s="499"/>
      <c r="AL70" s="499"/>
      <c r="AM70" s="499"/>
      <c r="AN70" s="499"/>
      <c r="AO70" s="499"/>
      <c r="AP70" s="499"/>
      <c r="AQ70" s="499"/>
      <c r="AR70" s="499"/>
      <c r="AS70" s="499"/>
      <c r="AT70" s="499"/>
      <c r="AU70" s="499"/>
      <c r="AV70" s="499"/>
      <c r="AW70" s="499"/>
      <c r="AX70" s="499"/>
      <c r="AY70" s="499"/>
      <c r="AZ70" s="499"/>
      <c r="BA70" s="499"/>
      <c r="BB70" s="499"/>
      <c r="BC70" s="499"/>
      <c r="BD70" s="499"/>
      <c r="BE70" s="499"/>
      <c r="BF70" s="499"/>
      <c r="BG70" s="499"/>
      <c r="BH70" s="499"/>
      <c r="BI70" s="499"/>
      <c r="BJ70" s="499"/>
      <c r="BK70" s="499"/>
      <c r="BL70" s="499"/>
    </row>
    <row r="72" spans="1:64" ht="15" x14ac:dyDescent="0.25">
      <c r="A72" s="310" t="s">
        <v>13</v>
      </c>
      <c r="B72" s="338" t="str">
        <f>D8</f>
        <v>merci de selectionner votre n° de dossier SIAS</v>
      </c>
      <c r="D72" s="122"/>
    </row>
    <row r="73" spans="1:64" ht="15" x14ac:dyDescent="0.25">
      <c r="A73" s="310" t="s">
        <v>14</v>
      </c>
      <c r="B73" s="325">
        <f>E5</f>
        <v>2019</v>
      </c>
    </row>
    <row r="74" spans="1:64" ht="15" x14ac:dyDescent="0.2">
      <c r="A74" s="310" t="s">
        <v>15</v>
      </c>
      <c r="B74" s="326">
        <f>D10</f>
        <v>0</v>
      </c>
      <c r="E74" s="41"/>
    </row>
    <row r="75" spans="1:64" ht="15" x14ac:dyDescent="0.25">
      <c r="A75" s="310" t="s">
        <v>31</v>
      </c>
      <c r="B75" s="327">
        <f>D18</f>
        <v>0</v>
      </c>
    </row>
    <row r="76" spans="1:64" ht="15" x14ac:dyDescent="0.25">
      <c r="A76" s="310" t="s">
        <v>8</v>
      </c>
      <c r="B76" s="328">
        <f>F36</f>
        <v>0</v>
      </c>
    </row>
    <row r="77" spans="1:64" ht="15" x14ac:dyDescent="0.25">
      <c r="A77" s="310" t="s">
        <v>16</v>
      </c>
      <c r="B77" s="328" t="s">
        <v>329</v>
      </c>
    </row>
    <row r="78" spans="1:64" ht="15" x14ac:dyDescent="0.25">
      <c r="A78" s="310" t="s">
        <v>17</v>
      </c>
      <c r="B78" s="328" t="s">
        <v>40</v>
      </c>
    </row>
  </sheetData>
  <sheetProtection algorithmName="SHA-512" hashValue="dQTSXHNdDmgpyze6DLPb0cFFchePFbAjOhJ3V3uBFD9QMHfDfi8tTN6rWAFCJyYH0ZQyr8+h6MJ/rUOOher/rQ==" saltValue="/HZztZw8QpLWJ+315fwoHw=="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17" t="s">
        <v>0</v>
      </c>
      <c r="B1" s="717"/>
      <c r="C1" s="717"/>
      <c r="D1" s="717"/>
      <c r="E1" s="717"/>
      <c r="F1" s="717"/>
      <c r="G1" s="717"/>
      <c r="H1" s="717"/>
      <c r="I1" s="717"/>
      <c r="J1" s="717"/>
      <c r="K1" s="717"/>
      <c r="L1" s="717"/>
      <c r="M1" s="717"/>
      <c r="N1" s="717"/>
      <c r="O1" s="717"/>
      <c r="P1" s="717"/>
      <c r="Q1" s="717"/>
    </row>
    <row r="3" spans="1:18" ht="33.75" customHeight="1" x14ac:dyDescent="0.2">
      <c r="A3" s="699" t="s">
        <v>46</v>
      </c>
      <c r="B3" s="699"/>
      <c r="C3" s="699"/>
      <c r="D3" s="699"/>
      <c r="E3" s="699"/>
      <c r="F3" s="699"/>
      <c r="G3" s="699"/>
      <c r="H3" s="699"/>
      <c r="I3" s="699"/>
      <c r="J3" s="699"/>
      <c r="K3" s="699"/>
      <c r="L3" s="699"/>
      <c r="M3" s="699"/>
      <c r="N3" s="699"/>
      <c r="O3" s="699"/>
      <c r="P3" s="699"/>
      <c r="Q3" s="699"/>
    </row>
    <row r="4" spans="1:18" s="115" customFormat="1" ht="6" customHeight="1" x14ac:dyDescent="0.2">
      <c r="A4" s="699"/>
      <c r="B4" s="699"/>
      <c r="C4" s="699"/>
      <c r="D4" s="699"/>
      <c r="E4" s="699"/>
      <c r="F4" s="699"/>
      <c r="G4" s="699"/>
      <c r="H4" s="699"/>
      <c r="I4" s="699"/>
      <c r="J4" s="699"/>
      <c r="K4" s="699"/>
      <c r="L4" s="699"/>
      <c r="M4" s="699"/>
      <c r="N4" s="699"/>
      <c r="O4" s="699"/>
      <c r="P4" s="699"/>
      <c r="Q4" s="699"/>
    </row>
    <row r="5" spans="1:18" ht="26.25" customHeight="1" x14ac:dyDescent="0.2">
      <c r="A5" s="718" t="s">
        <v>235</v>
      </c>
      <c r="B5" s="718"/>
      <c r="C5" s="718"/>
      <c r="D5" s="718"/>
      <c r="E5" s="718"/>
      <c r="F5" s="718"/>
      <c r="G5" s="718"/>
      <c r="H5" s="718"/>
      <c r="I5" s="718"/>
      <c r="J5" s="718"/>
      <c r="K5" s="718"/>
      <c r="L5" s="718"/>
      <c r="M5" s="718"/>
      <c r="N5" s="718"/>
      <c r="O5" s="718"/>
      <c r="P5" s="718"/>
      <c r="Q5" s="718"/>
    </row>
    <row r="6" spans="1:18" ht="6.75" customHeight="1" x14ac:dyDescent="0.2"/>
    <row r="7" spans="1:18" ht="32.25" customHeight="1" x14ac:dyDescent="0.2">
      <c r="A7" s="719" t="s">
        <v>474</v>
      </c>
      <c r="B7" s="719"/>
      <c r="C7" s="719"/>
      <c r="D7" s="719"/>
      <c r="E7" s="719"/>
      <c r="F7" s="719"/>
      <c r="G7" s="719"/>
      <c r="H7" s="719"/>
      <c r="I7" s="719"/>
      <c r="J7" s="719"/>
      <c r="K7" s="719"/>
      <c r="L7" s="719"/>
      <c r="M7" s="719"/>
      <c r="N7" s="719"/>
      <c r="O7" s="719"/>
      <c r="P7" s="719"/>
      <c r="Q7" s="719"/>
    </row>
    <row r="8" spans="1:18" s="43" customFormat="1" ht="16.5" customHeight="1" x14ac:dyDescent="0.2"/>
    <row r="9" spans="1:18" s="43" customFormat="1" ht="24.75" customHeight="1" thickBot="1" x14ac:dyDescent="0.25">
      <c r="A9" s="730" t="s">
        <v>259</v>
      </c>
      <c r="B9" s="730"/>
      <c r="C9" s="730"/>
      <c r="D9" s="730"/>
      <c r="E9" s="730"/>
      <c r="F9" s="730"/>
      <c r="G9" s="730"/>
      <c r="H9" s="730"/>
      <c r="I9" s="730"/>
      <c r="J9" s="730"/>
      <c r="K9" s="121"/>
    </row>
    <row r="10" spans="1:18" ht="54.75" customHeight="1" thickTop="1" x14ac:dyDescent="0.2">
      <c r="A10" s="43"/>
      <c r="B10" s="778" t="s">
        <v>337</v>
      </c>
      <c r="C10" s="778"/>
      <c r="D10" s="778"/>
      <c r="E10" s="778"/>
      <c r="F10" s="778"/>
      <c r="G10" s="778"/>
      <c r="H10" s="778"/>
      <c r="I10" s="778"/>
      <c r="J10" s="779"/>
      <c r="K10" s="728" t="s">
        <v>312</v>
      </c>
      <c r="L10" s="729"/>
      <c r="N10" s="773" t="s">
        <v>311</v>
      </c>
      <c r="P10" s="722" t="s">
        <v>292</v>
      </c>
      <c r="Q10" s="724" t="s">
        <v>293</v>
      </c>
    </row>
    <row r="11" spans="1:18" s="37" customFormat="1" ht="17.25" customHeight="1" x14ac:dyDescent="0.25">
      <c r="A11" s="122"/>
      <c r="B11" s="731" t="s">
        <v>236</v>
      </c>
      <c r="C11" s="731" t="s">
        <v>47</v>
      </c>
      <c r="D11" s="731" t="s">
        <v>48</v>
      </c>
      <c r="E11" s="731" t="s">
        <v>49</v>
      </c>
      <c r="F11" s="772" t="s">
        <v>291</v>
      </c>
      <c r="G11" s="772" t="s">
        <v>245</v>
      </c>
      <c r="H11" s="772" t="s">
        <v>246</v>
      </c>
      <c r="I11" s="783" t="s">
        <v>299</v>
      </c>
      <c r="K11" s="726" t="s">
        <v>313</v>
      </c>
      <c r="L11" s="727" t="s">
        <v>314</v>
      </c>
      <c r="N11" s="776"/>
      <c r="O11" s="408"/>
      <c r="P11" s="723"/>
      <c r="Q11" s="725"/>
    </row>
    <row r="12" spans="1:18" s="37" customFormat="1" ht="17.25" customHeight="1" x14ac:dyDescent="0.25">
      <c r="A12" s="122"/>
      <c r="B12" s="731"/>
      <c r="C12" s="731"/>
      <c r="D12" s="731"/>
      <c r="E12" s="731"/>
      <c r="F12" s="772"/>
      <c r="G12" s="772"/>
      <c r="H12" s="772"/>
      <c r="I12" s="783"/>
      <c r="K12" s="726"/>
      <c r="L12" s="727"/>
      <c r="N12" s="776"/>
      <c r="O12" s="408"/>
      <c r="P12" s="723"/>
      <c r="Q12" s="725"/>
    </row>
    <row r="13" spans="1:18" s="37" customFormat="1" ht="9.75" customHeight="1" thickBot="1" x14ac:dyDescent="0.3">
      <c r="A13" s="122"/>
      <c r="B13" s="731"/>
      <c r="C13" s="731"/>
      <c r="D13" s="731"/>
      <c r="E13" s="731"/>
      <c r="F13" s="772"/>
      <c r="G13" s="772"/>
      <c r="H13" s="772"/>
      <c r="I13" s="783"/>
      <c r="K13" s="726"/>
      <c r="L13" s="727"/>
      <c r="N13" s="777"/>
      <c r="O13" s="408"/>
      <c r="P13" s="723"/>
      <c r="Q13" s="725"/>
    </row>
    <row r="14" spans="1:18" s="37" customFormat="1" ht="17.25" customHeight="1" thickTop="1" thickBot="1" x14ac:dyDescent="0.25">
      <c r="A14" s="732" t="s">
        <v>52</v>
      </c>
      <c r="B14" s="733" t="s">
        <v>42</v>
      </c>
      <c r="C14" s="734"/>
      <c r="D14" s="734"/>
      <c r="E14" s="734"/>
      <c r="F14" s="734"/>
      <c r="G14" s="734"/>
      <c r="H14" s="734"/>
      <c r="I14" s="735"/>
      <c r="K14" s="521">
        <f>SUM(K15:K17)</f>
        <v>0</v>
      </c>
      <c r="L14" s="522">
        <f>SUM(L15:L17)</f>
        <v>0</v>
      </c>
      <c r="N14" s="413">
        <f>SUM(N15:N17)/100</f>
        <v>0</v>
      </c>
      <c r="O14" s="393"/>
      <c r="P14" s="720" t="s">
        <v>294</v>
      </c>
      <c r="Q14" s="721"/>
      <c r="R14" s="766" t="str">
        <f>IF(N14&gt;2,"attention proratisation à faire onglet 4","ETP ok")</f>
        <v>ETP ok</v>
      </c>
    </row>
    <row r="15" spans="1:18" s="37" customFormat="1" ht="17.25" customHeight="1" thickTop="1" x14ac:dyDescent="0.25">
      <c r="A15" s="732"/>
      <c r="B15" s="120"/>
      <c r="C15" s="117"/>
      <c r="D15" s="117"/>
      <c r="E15" s="117"/>
      <c r="F15" s="342"/>
      <c r="G15" s="118"/>
      <c r="H15" s="118"/>
      <c r="I15" s="342"/>
      <c r="K15" s="432">
        <f>(I15*G15)/100</f>
        <v>0</v>
      </c>
      <c r="L15" s="433">
        <f>(I15*H15)/100</f>
        <v>0</v>
      </c>
      <c r="N15" s="410">
        <f>F15*I15</f>
        <v>0</v>
      </c>
      <c r="O15" s="409"/>
      <c r="P15" s="527"/>
      <c r="Q15" s="530"/>
      <c r="R15" s="767"/>
    </row>
    <row r="16" spans="1:18" s="37" customFormat="1" ht="17.25" customHeight="1" x14ac:dyDescent="0.25">
      <c r="A16" s="732"/>
      <c r="B16" s="120"/>
      <c r="C16" s="117"/>
      <c r="D16" s="117"/>
      <c r="E16" s="117"/>
      <c r="F16" s="342"/>
      <c r="G16" s="118"/>
      <c r="H16" s="118"/>
      <c r="I16" s="342"/>
      <c r="K16" s="432">
        <f>(I16*G16)/100</f>
        <v>0</v>
      </c>
      <c r="L16" s="433">
        <f t="shared" ref="L16:L17" si="0">(I16*H16)/100</f>
        <v>0</v>
      </c>
      <c r="N16" s="410">
        <f t="shared" ref="N16:N17" si="1">F16*I16</f>
        <v>0</v>
      </c>
      <c r="O16" s="409"/>
      <c r="P16" s="528"/>
      <c r="Q16" s="531"/>
      <c r="R16" s="767"/>
    </row>
    <row r="17" spans="1:18" s="37" customFormat="1" ht="17.25" customHeight="1" thickBot="1" x14ac:dyDescent="0.3">
      <c r="A17" s="732"/>
      <c r="B17" s="120"/>
      <c r="C17" s="117"/>
      <c r="D17" s="117"/>
      <c r="E17" s="117"/>
      <c r="F17" s="342"/>
      <c r="G17" s="118"/>
      <c r="H17" s="118"/>
      <c r="I17" s="342"/>
      <c r="K17" s="432">
        <f>(I17*G17)/100</f>
        <v>0</v>
      </c>
      <c r="L17" s="433">
        <f t="shared" si="0"/>
        <v>0</v>
      </c>
      <c r="N17" s="410">
        <f t="shared" si="1"/>
        <v>0</v>
      </c>
      <c r="O17" s="409"/>
      <c r="P17" s="528"/>
      <c r="Q17" s="531"/>
      <c r="R17" s="768"/>
    </row>
    <row r="18" spans="1:18" s="38" customFormat="1" ht="17.25" customHeight="1" thickTop="1" thickBot="1" x14ac:dyDescent="0.25">
      <c r="A18" s="732"/>
      <c r="B18" s="733" t="s">
        <v>43</v>
      </c>
      <c r="C18" s="734"/>
      <c r="D18" s="734"/>
      <c r="E18" s="734"/>
      <c r="F18" s="734"/>
      <c r="G18" s="734"/>
      <c r="H18" s="734"/>
      <c r="I18" s="735"/>
      <c r="K18" s="523">
        <f>SUM(K19:K23)</f>
        <v>0</v>
      </c>
      <c r="L18" s="524">
        <f>SUM(L19:L23)</f>
        <v>0</v>
      </c>
      <c r="N18" s="414">
        <f>SUM(N19:N23)/100</f>
        <v>0</v>
      </c>
      <c r="O18" s="394"/>
      <c r="P18" s="124"/>
      <c r="Q18" s="124"/>
      <c r="R18" s="769" t="str">
        <f>IF(N18&gt;3,"attention proratisation à faire onglet 4","ETP ok")</f>
        <v>ETP ok</v>
      </c>
    </row>
    <row r="19" spans="1:18" s="38" customFormat="1" ht="17.25" customHeight="1" thickTop="1" x14ac:dyDescent="0.2">
      <c r="A19" s="732"/>
      <c r="B19" s="120"/>
      <c r="C19" s="117"/>
      <c r="D19" s="117"/>
      <c r="E19" s="117"/>
      <c r="F19" s="343"/>
      <c r="G19" s="118"/>
      <c r="H19" s="118"/>
      <c r="I19" s="342"/>
      <c r="K19" s="432">
        <f>(I19*G19)/100</f>
        <v>0</v>
      </c>
      <c r="L19" s="433">
        <f>(I19*H19)/100</f>
        <v>0</v>
      </c>
      <c r="N19" s="410">
        <f>F19*I19</f>
        <v>0</v>
      </c>
      <c r="O19" s="409"/>
      <c r="P19" s="529"/>
      <c r="Q19" s="532"/>
      <c r="R19" s="770"/>
    </row>
    <row r="20" spans="1:18" s="38" customFormat="1" ht="17.25" customHeight="1" x14ac:dyDescent="0.2">
      <c r="A20" s="732"/>
      <c r="B20" s="120"/>
      <c r="C20" s="117"/>
      <c r="D20" s="117"/>
      <c r="E20" s="117"/>
      <c r="F20" s="342"/>
      <c r="G20" s="118"/>
      <c r="H20" s="118"/>
      <c r="I20" s="342"/>
      <c r="K20" s="432">
        <f t="shared" ref="K20:K23" si="2">(I20*G20)/100</f>
        <v>0</v>
      </c>
      <c r="L20" s="433">
        <f t="shared" ref="L20:L23" si="3">(I20*H20)/100</f>
        <v>0</v>
      </c>
      <c r="N20" s="410">
        <f t="shared" ref="N20:N23" si="4">F20*I20</f>
        <v>0</v>
      </c>
      <c r="O20" s="409"/>
      <c r="P20" s="529"/>
      <c r="Q20" s="532"/>
      <c r="R20" s="770"/>
    </row>
    <row r="21" spans="1:18" s="38" customFormat="1" ht="17.25" customHeight="1" x14ac:dyDescent="0.2">
      <c r="A21" s="732"/>
      <c r="B21" s="120"/>
      <c r="C21" s="117"/>
      <c r="D21" s="117"/>
      <c r="E21" s="117"/>
      <c r="F21" s="342"/>
      <c r="G21" s="118"/>
      <c r="H21" s="118"/>
      <c r="I21" s="342"/>
      <c r="K21" s="432">
        <f t="shared" si="2"/>
        <v>0</v>
      </c>
      <c r="L21" s="433">
        <f t="shared" si="3"/>
        <v>0</v>
      </c>
      <c r="N21" s="410">
        <f t="shared" si="4"/>
        <v>0</v>
      </c>
      <c r="O21" s="409"/>
      <c r="P21" s="529"/>
      <c r="Q21" s="532"/>
      <c r="R21" s="770"/>
    </row>
    <row r="22" spans="1:18" s="38" customFormat="1" ht="17.25" customHeight="1" x14ac:dyDescent="0.2">
      <c r="A22" s="732"/>
      <c r="B22" s="341"/>
      <c r="C22" s="117"/>
      <c r="D22" s="117"/>
      <c r="E22" s="117"/>
      <c r="F22" s="343"/>
      <c r="G22" s="118"/>
      <c r="H22" s="118"/>
      <c r="I22" s="342"/>
      <c r="K22" s="432">
        <f t="shared" si="2"/>
        <v>0</v>
      </c>
      <c r="L22" s="433">
        <f t="shared" si="3"/>
        <v>0</v>
      </c>
      <c r="N22" s="410">
        <f t="shared" si="4"/>
        <v>0</v>
      </c>
      <c r="O22" s="409"/>
      <c r="P22" s="529"/>
      <c r="Q22" s="532"/>
      <c r="R22" s="770"/>
    </row>
    <row r="23" spans="1:18" s="38" customFormat="1" ht="17.25" customHeight="1" thickBot="1" x14ac:dyDescent="0.25">
      <c r="A23" s="732"/>
      <c r="B23" s="341"/>
      <c r="C23" s="117"/>
      <c r="D23" s="117"/>
      <c r="E23" s="117"/>
      <c r="F23" s="343"/>
      <c r="G23" s="118"/>
      <c r="H23" s="118"/>
      <c r="I23" s="342"/>
      <c r="K23" s="432">
        <f t="shared" si="2"/>
        <v>0</v>
      </c>
      <c r="L23" s="433">
        <f t="shared" si="3"/>
        <v>0</v>
      </c>
      <c r="N23" s="410">
        <f t="shared" si="4"/>
        <v>0</v>
      </c>
      <c r="O23" s="409"/>
      <c r="P23" s="529"/>
      <c r="Q23" s="532"/>
      <c r="R23" s="771"/>
    </row>
    <row r="24" spans="1:18" s="38" customFormat="1" ht="17.25" customHeight="1" thickTop="1" thickBot="1" x14ac:dyDescent="0.25">
      <c r="A24" s="732"/>
      <c r="B24" s="733" t="s">
        <v>44</v>
      </c>
      <c r="C24" s="734"/>
      <c r="D24" s="734"/>
      <c r="E24" s="734"/>
      <c r="F24" s="734"/>
      <c r="G24" s="734"/>
      <c r="H24" s="734"/>
      <c r="I24" s="735"/>
      <c r="K24" s="523">
        <f>SUM(K25:K26)</f>
        <v>0</v>
      </c>
      <c r="L24" s="524">
        <f>SUM(L25:L26)</f>
        <v>0</v>
      </c>
      <c r="N24" s="414">
        <f>SUM(N25:N27)/100</f>
        <v>0</v>
      </c>
      <c r="O24" s="394"/>
      <c r="P24" s="124"/>
      <c r="Q24" s="124"/>
      <c r="R24" s="769" t="str">
        <f>IF(N24&gt;0.5,"attention proratisation à faire onglet 4","ETP ok")</f>
        <v>ETP ok</v>
      </c>
    </row>
    <row r="25" spans="1:18" s="38" customFormat="1" ht="17.25" customHeight="1" thickTop="1" x14ac:dyDescent="0.2">
      <c r="A25" s="732"/>
      <c r="B25" s="341"/>
      <c r="C25" s="117"/>
      <c r="D25" s="117"/>
      <c r="E25" s="117"/>
      <c r="F25" s="343"/>
      <c r="G25" s="340"/>
      <c r="H25" s="340"/>
      <c r="I25" s="343"/>
      <c r="K25" s="432">
        <f>(I25*G25)/100</f>
        <v>0</v>
      </c>
      <c r="L25" s="433">
        <f>(I25*H25)/100</f>
        <v>0</v>
      </c>
      <c r="N25" s="410">
        <f>F25*I25</f>
        <v>0</v>
      </c>
      <c r="O25" s="409"/>
      <c r="P25" s="529"/>
      <c r="Q25" s="532"/>
      <c r="R25" s="770"/>
    </row>
    <row r="26" spans="1:18" s="38" customFormat="1" ht="17.25" customHeight="1" thickBot="1" x14ac:dyDescent="0.25">
      <c r="A26" s="732"/>
      <c r="B26" s="120"/>
      <c r="C26" s="117"/>
      <c r="D26" s="117"/>
      <c r="E26" s="117"/>
      <c r="F26" s="342"/>
      <c r="G26" s="386"/>
      <c r="H26" s="386"/>
      <c r="I26" s="387"/>
      <c r="K26" s="432">
        <f>(I26*G26)/100</f>
        <v>0</v>
      </c>
      <c r="L26" s="433">
        <f>(I26*H26)/100</f>
        <v>0</v>
      </c>
      <c r="N26" s="411">
        <f t="shared" ref="N26" si="5">F26*I26</f>
        <v>0</v>
      </c>
      <c r="O26" s="409"/>
      <c r="P26" s="529"/>
      <c r="Q26" s="532"/>
      <c r="R26" s="771"/>
    </row>
    <row r="27" spans="1:18" s="38" customFormat="1" ht="17.25" customHeight="1" thickTop="1" thickBot="1" x14ac:dyDescent="0.25">
      <c r="A27" s="732"/>
      <c r="B27" s="762" t="s">
        <v>45</v>
      </c>
      <c r="C27" s="763"/>
      <c r="D27" s="763"/>
      <c r="E27" s="763"/>
      <c r="F27" s="763"/>
      <c r="G27" s="763"/>
      <c r="H27" s="763"/>
      <c r="I27" s="764"/>
      <c r="K27" s="525">
        <f>K14+K18+K24</f>
        <v>0</v>
      </c>
      <c r="L27" s="526">
        <f>L14+L18+L24</f>
        <v>0</v>
      </c>
      <c r="N27" s="406"/>
      <c r="O27" s="395"/>
      <c r="P27" s="127"/>
    </row>
    <row r="28" spans="1:18" s="38" customFormat="1" ht="17.25" customHeight="1" thickTop="1" thickBot="1" x14ac:dyDescent="0.25">
      <c r="A28" s="125"/>
      <c r="B28" s="126"/>
      <c r="C28" s="126"/>
      <c r="D28" s="126"/>
      <c r="E28" s="127"/>
      <c r="F28" s="53"/>
      <c r="G28" s="53"/>
      <c r="H28" s="53"/>
      <c r="I28" s="53"/>
      <c r="J28" s="53"/>
      <c r="K28" s="53"/>
      <c r="L28" s="53"/>
    </row>
    <row r="29" spans="1:18" s="38" customFormat="1" ht="17.25" customHeight="1" thickTop="1" thickBot="1" x14ac:dyDescent="0.3">
      <c r="A29" s="122"/>
      <c r="B29" s="397" t="s">
        <v>53</v>
      </c>
      <c r="C29" s="398"/>
      <c r="D29" s="398"/>
      <c r="E29" s="398"/>
      <c r="F29" s="398"/>
      <c r="G29" s="398"/>
      <c r="H29" s="398"/>
      <c r="I29" s="399"/>
      <c r="J29" s="400"/>
      <c r="K29" s="417"/>
      <c r="L29" s="418"/>
      <c r="N29" s="414">
        <f>SUM(N30:N33)/100</f>
        <v>0</v>
      </c>
      <c r="P29" s="123"/>
      <c r="Q29" s="123"/>
    </row>
    <row r="30" spans="1:18" s="38" customFormat="1" ht="17.25" customHeight="1" thickTop="1" x14ac:dyDescent="0.25">
      <c r="A30" s="122"/>
      <c r="B30" s="341"/>
      <c r="C30" s="117"/>
      <c r="D30" s="117"/>
      <c r="E30" s="117"/>
      <c r="F30" s="343"/>
      <c r="G30" s="340"/>
      <c r="H30" s="340"/>
      <c r="I30" s="371"/>
      <c r="J30" s="434"/>
      <c r="K30" s="432">
        <f>(I30*G30)/100</f>
        <v>0</v>
      </c>
      <c r="L30" s="433">
        <f>(I30*H30)/100</f>
        <v>0</v>
      </c>
      <c r="N30" s="412">
        <f t="shared" ref="N30:N33" si="6">F30*I30</f>
        <v>0</v>
      </c>
      <c r="P30" s="470"/>
      <c r="Q30" s="470"/>
    </row>
    <row r="31" spans="1:18" s="38" customFormat="1" ht="17.25" customHeight="1" x14ac:dyDescent="0.25">
      <c r="A31" s="122"/>
      <c r="B31" s="120"/>
      <c r="C31" s="117"/>
      <c r="D31" s="117"/>
      <c r="E31" s="117"/>
      <c r="F31" s="342"/>
      <c r="G31" s="118"/>
      <c r="H31" s="118"/>
      <c r="I31" s="371"/>
      <c r="J31" s="435"/>
      <c r="K31" s="432">
        <f t="shared" ref="K31:K33" si="7">(I31*G31)/100</f>
        <v>0</v>
      </c>
      <c r="L31" s="433">
        <f t="shared" ref="L31:L33" si="8">(I31*H31)/100</f>
        <v>0</v>
      </c>
      <c r="N31" s="412">
        <f t="shared" si="6"/>
        <v>0</v>
      </c>
      <c r="P31" s="470"/>
      <c r="Q31" s="470"/>
    </row>
    <row r="32" spans="1:18" s="38" customFormat="1" ht="17.25" customHeight="1" x14ac:dyDescent="0.25">
      <c r="A32" s="122"/>
      <c r="B32" s="120"/>
      <c r="C32" s="117"/>
      <c r="D32" s="117"/>
      <c r="E32" s="117"/>
      <c r="F32" s="342"/>
      <c r="G32" s="118"/>
      <c r="H32" s="118"/>
      <c r="I32" s="371"/>
      <c r="J32" s="435"/>
      <c r="K32" s="432">
        <f t="shared" si="7"/>
        <v>0</v>
      </c>
      <c r="L32" s="433">
        <f t="shared" si="8"/>
        <v>0</v>
      </c>
      <c r="N32" s="412">
        <f t="shared" si="6"/>
        <v>0</v>
      </c>
      <c r="P32" s="470"/>
      <c r="Q32" s="470"/>
    </row>
    <row r="33" spans="1:17" s="39" customFormat="1" ht="17.25" customHeight="1" thickBot="1" x14ac:dyDescent="0.3">
      <c r="A33" s="122"/>
      <c r="B33" s="120"/>
      <c r="C33" s="117"/>
      <c r="D33" s="117"/>
      <c r="E33" s="117"/>
      <c r="F33" s="342"/>
      <c r="G33" s="386"/>
      <c r="H33" s="386"/>
      <c r="I33" s="389"/>
      <c r="J33" s="435"/>
      <c r="K33" s="432">
        <f t="shared" si="7"/>
        <v>0</v>
      </c>
      <c r="L33" s="433">
        <f t="shared" si="8"/>
        <v>0</v>
      </c>
      <c r="N33" s="412">
        <f t="shared" si="6"/>
        <v>0</v>
      </c>
      <c r="P33" s="441"/>
      <c r="Q33" s="454"/>
    </row>
    <row r="34" spans="1:17" ht="17.25" customHeight="1" thickTop="1" thickBot="1" x14ac:dyDescent="0.3">
      <c r="A34" s="122"/>
      <c r="B34" s="762" t="s">
        <v>268</v>
      </c>
      <c r="C34" s="763"/>
      <c r="D34" s="763"/>
      <c r="E34" s="763"/>
      <c r="F34" s="763"/>
      <c r="G34" s="763"/>
      <c r="H34" s="763"/>
      <c r="I34" s="764"/>
      <c r="J34" s="416"/>
      <c r="K34" s="396">
        <f>SUM(K30:K33)</f>
        <v>0</v>
      </c>
      <c r="L34" s="388">
        <f>SUM(L30:L33)</f>
        <v>0</v>
      </c>
      <c r="N34" s="406"/>
      <c r="P34" s="407"/>
    </row>
    <row r="35" spans="1:17" s="9" customFormat="1" ht="17.25" customHeight="1" thickTop="1" thickBot="1" x14ac:dyDescent="0.3">
      <c r="A35" s="129"/>
      <c r="B35" s="130"/>
      <c r="C35" s="130"/>
      <c r="D35" s="130"/>
      <c r="E35" s="130"/>
      <c r="F35" s="130"/>
      <c r="G35" s="130"/>
      <c r="H35" s="130"/>
      <c r="I35" s="431"/>
      <c r="J35" s="128"/>
      <c r="K35" s="427"/>
      <c r="L35" s="128"/>
      <c r="P35" s="436"/>
    </row>
    <row r="36" spans="1:17" ht="17.25" customHeight="1" thickTop="1" thickBot="1" x14ac:dyDescent="0.3">
      <c r="A36" s="122"/>
      <c r="B36" s="397" t="s">
        <v>148</v>
      </c>
      <c r="C36" s="398"/>
      <c r="D36" s="398"/>
      <c r="E36" s="398"/>
      <c r="F36" s="398"/>
      <c r="G36" s="398"/>
      <c r="H36" s="398"/>
      <c r="I36" s="398"/>
      <c r="J36" s="419"/>
      <c r="K36" s="417"/>
      <c r="L36" s="418"/>
      <c r="N36" s="414">
        <f>SUM(N37:N65)/100</f>
        <v>0</v>
      </c>
      <c r="P36" s="124"/>
      <c r="Q36" s="124"/>
    </row>
    <row r="37" spans="1:17" ht="17.25" customHeight="1" thickTop="1" x14ac:dyDescent="0.25">
      <c r="A37" s="122"/>
      <c r="B37" s="120"/>
      <c r="C37" s="117"/>
      <c r="D37" s="117"/>
      <c r="E37" s="117"/>
      <c r="F37" s="342"/>
      <c r="G37" s="118"/>
      <c r="H37" s="118"/>
      <c r="I37" s="402"/>
      <c r="J37" s="435"/>
      <c r="K37" s="432">
        <f>(I37*G37)/100</f>
        <v>0</v>
      </c>
      <c r="L37" s="433">
        <f>(I37*H37)/100</f>
        <v>0</v>
      </c>
      <c r="N37" s="412">
        <f t="shared" ref="N37:N65" si="9">F37*I37</f>
        <v>0</v>
      </c>
      <c r="P37" s="470"/>
      <c r="Q37" s="470"/>
    </row>
    <row r="38" spans="1:17" ht="17.25" customHeight="1" x14ac:dyDescent="0.25">
      <c r="A38" s="122"/>
      <c r="B38" s="120"/>
      <c r="C38" s="117"/>
      <c r="D38" s="117"/>
      <c r="E38" s="117"/>
      <c r="F38" s="342"/>
      <c r="G38" s="118"/>
      <c r="H38" s="118"/>
      <c r="I38" s="402"/>
      <c r="J38" s="435"/>
      <c r="K38" s="432">
        <f t="shared" ref="K38:K52" si="10">(I38*G38)/100</f>
        <v>0</v>
      </c>
      <c r="L38" s="433">
        <f t="shared" ref="L38:L52" si="11">(I38*H38)/100</f>
        <v>0</v>
      </c>
      <c r="N38" s="412">
        <f t="shared" si="9"/>
        <v>0</v>
      </c>
      <c r="P38" s="470"/>
      <c r="Q38" s="470"/>
    </row>
    <row r="39" spans="1:17" ht="17.25" customHeight="1" x14ac:dyDescent="0.25">
      <c r="A39" s="122"/>
      <c r="B39" s="120"/>
      <c r="C39" s="117"/>
      <c r="D39" s="117"/>
      <c r="E39" s="117"/>
      <c r="F39" s="342"/>
      <c r="G39" s="118"/>
      <c r="H39" s="118"/>
      <c r="I39" s="402"/>
      <c r="J39" s="435"/>
      <c r="K39" s="432">
        <f t="shared" si="10"/>
        <v>0</v>
      </c>
      <c r="L39" s="433">
        <f t="shared" si="11"/>
        <v>0</v>
      </c>
      <c r="N39" s="412">
        <f t="shared" si="9"/>
        <v>0</v>
      </c>
      <c r="P39" s="470"/>
      <c r="Q39" s="470"/>
    </row>
    <row r="40" spans="1:17" ht="17.25" customHeight="1" x14ac:dyDescent="0.25">
      <c r="A40" s="122"/>
      <c r="B40" s="120"/>
      <c r="C40" s="117"/>
      <c r="D40" s="117"/>
      <c r="E40" s="117"/>
      <c r="F40" s="342"/>
      <c r="G40" s="118"/>
      <c r="H40" s="118"/>
      <c r="I40" s="402"/>
      <c r="J40" s="435"/>
      <c r="K40" s="432">
        <f t="shared" ref="K40:K44" si="12">(I40*G40)/100</f>
        <v>0</v>
      </c>
      <c r="L40" s="433">
        <f t="shared" ref="L40:L44" si="13">(I40*H40)/100</f>
        <v>0</v>
      </c>
      <c r="N40" s="412">
        <f t="shared" ref="N40:N44" si="14">F40*I40</f>
        <v>0</v>
      </c>
      <c r="P40" s="470"/>
      <c r="Q40" s="470"/>
    </row>
    <row r="41" spans="1:17" ht="17.25" customHeight="1" x14ac:dyDescent="0.25">
      <c r="A41" s="122"/>
      <c r="B41" s="120"/>
      <c r="C41" s="117"/>
      <c r="D41" s="117"/>
      <c r="E41" s="117"/>
      <c r="F41" s="342"/>
      <c r="G41" s="118"/>
      <c r="H41" s="118"/>
      <c r="I41" s="402"/>
      <c r="J41" s="435"/>
      <c r="K41" s="432">
        <f t="shared" si="12"/>
        <v>0</v>
      </c>
      <c r="L41" s="433">
        <f t="shared" si="13"/>
        <v>0</v>
      </c>
      <c r="N41" s="412">
        <f t="shared" si="14"/>
        <v>0</v>
      </c>
      <c r="P41" s="470"/>
      <c r="Q41" s="470"/>
    </row>
    <row r="42" spans="1:17" ht="17.25" customHeight="1" x14ac:dyDescent="0.25">
      <c r="A42" s="122"/>
      <c r="B42" s="120"/>
      <c r="C42" s="117"/>
      <c r="D42" s="117"/>
      <c r="E42" s="117"/>
      <c r="F42" s="342"/>
      <c r="G42" s="118"/>
      <c r="H42" s="118"/>
      <c r="I42" s="402"/>
      <c r="J42" s="435"/>
      <c r="K42" s="432">
        <f t="shared" si="12"/>
        <v>0</v>
      </c>
      <c r="L42" s="433">
        <f t="shared" si="13"/>
        <v>0</v>
      </c>
      <c r="N42" s="412">
        <f t="shared" si="14"/>
        <v>0</v>
      </c>
      <c r="P42" s="470"/>
      <c r="Q42" s="470"/>
    </row>
    <row r="43" spans="1:17" ht="17.25" customHeight="1" x14ac:dyDescent="0.25">
      <c r="A43" s="122"/>
      <c r="B43" s="120"/>
      <c r="C43" s="117"/>
      <c r="D43" s="117"/>
      <c r="E43" s="117"/>
      <c r="F43" s="342"/>
      <c r="G43" s="118"/>
      <c r="H43" s="118"/>
      <c r="I43" s="402"/>
      <c r="J43" s="435"/>
      <c r="K43" s="432">
        <f t="shared" si="12"/>
        <v>0</v>
      </c>
      <c r="L43" s="433">
        <f t="shared" si="13"/>
        <v>0</v>
      </c>
      <c r="N43" s="412">
        <f t="shared" si="14"/>
        <v>0</v>
      </c>
      <c r="P43" s="470"/>
      <c r="Q43" s="470"/>
    </row>
    <row r="44" spans="1:17" ht="17.25" customHeight="1" x14ac:dyDescent="0.25">
      <c r="A44" s="122"/>
      <c r="B44" s="120"/>
      <c r="C44" s="117"/>
      <c r="D44" s="117"/>
      <c r="E44" s="117"/>
      <c r="F44" s="342"/>
      <c r="G44" s="118"/>
      <c r="H44" s="118"/>
      <c r="I44" s="402"/>
      <c r="J44" s="435"/>
      <c r="K44" s="432">
        <f t="shared" si="12"/>
        <v>0</v>
      </c>
      <c r="L44" s="433">
        <f t="shared" si="13"/>
        <v>0</v>
      </c>
      <c r="N44" s="412">
        <f t="shared" si="14"/>
        <v>0</v>
      </c>
      <c r="P44" s="470"/>
      <c r="Q44" s="470"/>
    </row>
    <row r="45" spans="1:17" ht="17.25" customHeight="1" x14ac:dyDescent="0.25">
      <c r="A45" s="122"/>
      <c r="B45" s="120"/>
      <c r="C45" s="117"/>
      <c r="D45" s="117"/>
      <c r="E45" s="117"/>
      <c r="F45" s="342"/>
      <c r="G45" s="118"/>
      <c r="H45" s="118"/>
      <c r="I45" s="402"/>
      <c r="J45" s="435"/>
      <c r="K45" s="432">
        <f t="shared" si="10"/>
        <v>0</v>
      </c>
      <c r="L45" s="433">
        <f t="shared" si="11"/>
        <v>0</v>
      </c>
      <c r="N45" s="412">
        <f t="shared" si="9"/>
        <v>0</v>
      </c>
      <c r="P45" s="470"/>
      <c r="Q45" s="470"/>
    </row>
    <row r="46" spans="1:17" ht="17.25" customHeight="1" x14ac:dyDescent="0.25">
      <c r="A46" s="122"/>
      <c r="B46" s="120"/>
      <c r="C46" s="117"/>
      <c r="D46" s="117"/>
      <c r="E46" s="117"/>
      <c r="F46" s="342"/>
      <c r="G46" s="118"/>
      <c r="H46" s="118"/>
      <c r="I46" s="402"/>
      <c r="J46" s="435"/>
      <c r="K46" s="432">
        <f t="shared" si="10"/>
        <v>0</v>
      </c>
      <c r="L46" s="433">
        <f t="shared" si="11"/>
        <v>0</v>
      </c>
      <c r="N46" s="412">
        <f t="shared" si="9"/>
        <v>0</v>
      </c>
      <c r="P46" s="470"/>
      <c r="Q46" s="470"/>
    </row>
    <row r="47" spans="1:17" ht="17.25" customHeight="1" x14ac:dyDescent="0.25">
      <c r="A47" s="122"/>
      <c r="B47" s="120"/>
      <c r="C47" s="117"/>
      <c r="D47" s="117"/>
      <c r="E47" s="117"/>
      <c r="F47" s="342"/>
      <c r="G47" s="118"/>
      <c r="H47" s="118"/>
      <c r="I47" s="402"/>
      <c r="J47" s="435"/>
      <c r="K47" s="432">
        <f t="shared" si="10"/>
        <v>0</v>
      </c>
      <c r="L47" s="433">
        <f t="shared" si="11"/>
        <v>0</v>
      </c>
      <c r="N47" s="412">
        <f t="shared" si="9"/>
        <v>0</v>
      </c>
      <c r="P47" s="470"/>
      <c r="Q47" s="470"/>
    </row>
    <row r="48" spans="1:17" ht="17.25" customHeight="1" x14ac:dyDescent="0.25">
      <c r="A48" s="122"/>
      <c r="B48" s="120"/>
      <c r="C48" s="117"/>
      <c r="D48" s="117"/>
      <c r="E48" s="117"/>
      <c r="F48" s="342"/>
      <c r="G48" s="118"/>
      <c r="H48" s="118"/>
      <c r="I48" s="402"/>
      <c r="J48" s="435"/>
      <c r="K48" s="432">
        <f t="shared" si="10"/>
        <v>0</v>
      </c>
      <c r="L48" s="433">
        <f t="shared" si="11"/>
        <v>0</v>
      </c>
      <c r="N48" s="412">
        <f t="shared" si="9"/>
        <v>0</v>
      </c>
      <c r="P48" s="470"/>
      <c r="Q48" s="470"/>
    </row>
    <row r="49" spans="1:17" ht="17.25" customHeight="1" x14ac:dyDescent="0.25">
      <c r="A49" s="122"/>
      <c r="B49" s="120"/>
      <c r="C49" s="117"/>
      <c r="D49" s="117"/>
      <c r="E49" s="117"/>
      <c r="F49" s="342"/>
      <c r="G49" s="118"/>
      <c r="H49" s="118"/>
      <c r="I49" s="402"/>
      <c r="J49" s="435"/>
      <c r="K49" s="432">
        <f t="shared" si="10"/>
        <v>0</v>
      </c>
      <c r="L49" s="433">
        <f t="shared" si="11"/>
        <v>0</v>
      </c>
      <c r="N49" s="412">
        <f t="shared" si="9"/>
        <v>0</v>
      </c>
      <c r="P49" s="470"/>
      <c r="Q49" s="470"/>
    </row>
    <row r="50" spans="1:17" ht="17.25" customHeight="1" x14ac:dyDescent="0.25">
      <c r="A50" s="122"/>
      <c r="B50" s="120"/>
      <c r="C50" s="117"/>
      <c r="D50" s="117"/>
      <c r="E50" s="117"/>
      <c r="F50" s="342"/>
      <c r="G50" s="118"/>
      <c r="H50" s="118"/>
      <c r="I50" s="402"/>
      <c r="J50" s="435"/>
      <c r="K50" s="432">
        <f t="shared" si="10"/>
        <v>0</v>
      </c>
      <c r="L50" s="433">
        <f t="shared" si="11"/>
        <v>0</v>
      </c>
      <c r="N50" s="412">
        <f t="shared" si="9"/>
        <v>0</v>
      </c>
      <c r="P50" s="470"/>
      <c r="Q50" s="470"/>
    </row>
    <row r="51" spans="1:17" ht="17.25" customHeight="1" x14ac:dyDescent="0.25">
      <c r="A51" s="122"/>
      <c r="B51" s="120"/>
      <c r="C51" s="117"/>
      <c r="D51" s="117"/>
      <c r="E51" s="117"/>
      <c r="F51" s="342"/>
      <c r="G51" s="118"/>
      <c r="H51" s="118"/>
      <c r="I51" s="402"/>
      <c r="J51" s="435"/>
      <c r="K51" s="432">
        <f t="shared" si="10"/>
        <v>0</v>
      </c>
      <c r="L51" s="433">
        <f t="shared" si="11"/>
        <v>0</v>
      </c>
      <c r="N51" s="412">
        <f t="shared" si="9"/>
        <v>0</v>
      </c>
      <c r="P51" s="470"/>
      <c r="Q51" s="470"/>
    </row>
    <row r="52" spans="1:17" ht="17.25" customHeight="1" x14ac:dyDescent="0.25">
      <c r="A52" s="122"/>
      <c r="B52" s="120"/>
      <c r="C52" s="117"/>
      <c r="D52" s="117"/>
      <c r="E52" s="117"/>
      <c r="F52" s="342"/>
      <c r="G52" s="118"/>
      <c r="H52" s="118"/>
      <c r="I52" s="402"/>
      <c r="J52" s="435"/>
      <c r="K52" s="432">
        <f t="shared" si="10"/>
        <v>0</v>
      </c>
      <c r="L52" s="433">
        <f t="shared" si="11"/>
        <v>0</v>
      </c>
      <c r="N52" s="412">
        <f t="shared" si="9"/>
        <v>0</v>
      </c>
      <c r="P52" s="470"/>
      <c r="Q52" s="470"/>
    </row>
    <row r="53" spans="1:17" ht="17.25" customHeight="1" x14ac:dyDescent="0.25">
      <c r="A53" s="122"/>
      <c r="B53" s="120"/>
      <c r="C53" s="117"/>
      <c r="D53" s="117"/>
      <c r="E53" s="117"/>
      <c r="F53" s="342"/>
      <c r="G53" s="118"/>
      <c r="H53" s="118"/>
      <c r="I53" s="402"/>
      <c r="J53" s="435"/>
      <c r="K53" s="432">
        <f t="shared" ref="K53:K58" si="15">(I53*G53)/100</f>
        <v>0</v>
      </c>
      <c r="L53" s="433">
        <f t="shared" ref="L53:L58" si="16">(I53*H53)/100</f>
        <v>0</v>
      </c>
      <c r="N53" s="412">
        <f t="shared" ref="N53:N58" si="17">F53*I53</f>
        <v>0</v>
      </c>
      <c r="P53" s="470"/>
      <c r="Q53" s="470"/>
    </row>
    <row r="54" spans="1:17" ht="17.25" customHeight="1" x14ac:dyDescent="0.25">
      <c r="A54" s="122"/>
      <c r="B54" s="120"/>
      <c r="C54" s="117"/>
      <c r="D54" s="117"/>
      <c r="E54" s="117"/>
      <c r="F54" s="342"/>
      <c r="G54" s="118"/>
      <c r="H54" s="118"/>
      <c r="I54" s="402"/>
      <c r="J54" s="435"/>
      <c r="K54" s="432">
        <f t="shared" si="15"/>
        <v>0</v>
      </c>
      <c r="L54" s="433">
        <f t="shared" si="16"/>
        <v>0</v>
      </c>
      <c r="N54" s="412">
        <f t="shared" si="17"/>
        <v>0</v>
      </c>
      <c r="P54" s="470"/>
      <c r="Q54" s="470"/>
    </row>
    <row r="55" spans="1:17" ht="17.25" customHeight="1" x14ac:dyDescent="0.25">
      <c r="A55" s="122"/>
      <c r="B55" s="120"/>
      <c r="C55" s="117"/>
      <c r="D55" s="117"/>
      <c r="E55" s="117"/>
      <c r="F55" s="342"/>
      <c r="G55" s="118"/>
      <c r="H55" s="118"/>
      <c r="I55" s="402"/>
      <c r="J55" s="435"/>
      <c r="K55" s="432">
        <f t="shared" si="15"/>
        <v>0</v>
      </c>
      <c r="L55" s="433">
        <f t="shared" si="16"/>
        <v>0</v>
      </c>
      <c r="N55" s="412">
        <f t="shared" si="17"/>
        <v>0</v>
      </c>
      <c r="P55" s="470"/>
      <c r="Q55" s="470"/>
    </row>
    <row r="56" spans="1:17" ht="17.25" customHeight="1" x14ac:dyDescent="0.25">
      <c r="A56" s="122"/>
      <c r="B56" s="120"/>
      <c r="C56" s="117"/>
      <c r="D56" s="117"/>
      <c r="E56" s="117"/>
      <c r="F56" s="342"/>
      <c r="G56" s="118"/>
      <c r="H56" s="118"/>
      <c r="I56" s="402"/>
      <c r="J56" s="435"/>
      <c r="K56" s="432">
        <f t="shared" si="15"/>
        <v>0</v>
      </c>
      <c r="L56" s="433">
        <f t="shared" si="16"/>
        <v>0</v>
      </c>
      <c r="N56" s="412">
        <f t="shared" si="17"/>
        <v>0</v>
      </c>
      <c r="P56" s="470"/>
      <c r="Q56" s="470"/>
    </row>
    <row r="57" spans="1:17" ht="17.25" customHeight="1" x14ac:dyDescent="0.25">
      <c r="A57" s="122"/>
      <c r="B57" s="120"/>
      <c r="C57" s="117"/>
      <c r="D57" s="117"/>
      <c r="E57" s="117"/>
      <c r="F57" s="342"/>
      <c r="G57" s="118"/>
      <c r="H57" s="118"/>
      <c r="I57" s="402"/>
      <c r="J57" s="435"/>
      <c r="K57" s="432">
        <f t="shared" si="15"/>
        <v>0</v>
      </c>
      <c r="L57" s="433">
        <f t="shared" si="16"/>
        <v>0</v>
      </c>
      <c r="N57" s="412">
        <f t="shared" si="17"/>
        <v>0</v>
      </c>
      <c r="P57" s="470"/>
      <c r="Q57" s="470"/>
    </row>
    <row r="58" spans="1:17" ht="17.25" customHeight="1" x14ac:dyDescent="0.25">
      <c r="A58" s="122"/>
      <c r="B58" s="120"/>
      <c r="C58" s="117"/>
      <c r="D58" s="117"/>
      <c r="E58" s="117"/>
      <c r="F58" s="342"/>
      <c r="G58" s="118"/>
      <c r="H58" s="118"/>
      <c r="I58" s="402"/>
      <c r="J58" s="435"/>
      <c r="K58" s="432">
        <f t="shared" si="15"/>
        <v>0</v>
      </c>
      <c r="L58" s="433">
        <f t="shared" si="16"/>
        <v>0</v>
      </c>
      <c r="N58" s="412">
        <f t="shared" si="17"/>
        <v>0</v>
      </c>
      <c r="P58" s="470"/>
      <c r="Q58" s="470"/>
    </row>
    <row r="59" spans="1:17" ht="17.25" customHeight="1" x14ac:dyDescent="0.25">
      <c r="A59" s="122"/>
      <c r="B59" s="120"/>
      <c r="C59" s="117"/>
      <c r="D59" s="117"/>
      <c r="E59" s="117"/>
      <c r="F59" s="342"/>
      <c r="G59" s="118"/>
      <c r="H59" s="118"/>
      <c r="I59" s="402"/>
      <c r="J59" s="435"/>
      <c r="K59" s="432">
        <f t="shared" ref="K59:K65" si="18">(I59*G59)/100</f>
        <v>0</v>
      </c>
      <c r="L59" s="433">
        <f t="shared" ref="L59:L65" si="19">(I59*H59)/100</f>
        <v>0</v>
      </c>
      <c r="N59" s="412">
        <f t="shared" si="9"/>
        <v>0</v>
      </c>
      <c r="P59" s="470"/>
      <c r="Q59" s="470"/>
    </row>
    <row r="60" spans="1:17" ht="17.25" customHeight="1" x14ac:dyDescent="0.25">
      <c r="A60" s="122"/>
      <c r="B60" s="120"/>
      <c r="C60" s="117"/>
      <c r="D60" s="117"/>
      <c r="E60" s="117"/>
      <c r="F60" s="342"/>
      <c r="G60" s="118"/>
      <c r="H60" s="118"/>
      <c r="I60" s="402"/>
      <c r="J60" s="435"/>
      <c r="K60" s="432">
        <f t="shared" si="18"/>
        <v>0</v>
      </c>
      <c r="L60" s="433">
        <f t="shared" si="19"/>
        <v>0</v>
      </c>
      <c r="N60" s="412">
        <f t="shared" si="9"/>
        <v>0</v>
      </c>
      <c r="P60" s="470"/>
      <c r="Q60" s="470"/>
    </row>
    <row r="61" spans="1:17" ht="17.25" customHeight="1" x14ac:dyDescent="0.25">
      <c r="A61" s="122"/>
      <c r="B61" s="120"/>
      <c r="C61" s="117"/>
      <c r="D61" s="117"/>
      <c r="E61" s="117"/>
      <c r="F61" s="342"/>
      <c r="G61" s="118"/>
      <c r="H61" s="118"/>
      <c r="I61" s="402"/>
      <c r="J61" s="435"/>
      <c r="K61" s="432">
        <f t="shared" si="18"/>
        <v>0</v>
      </c>
      <c r="L61" s="433">
        <f t="shared" si="19"/>
        <v>0</v>
      </c>
      <c r="N61" s="412">
        <f t="shared" si="9"/>
        <v>0</v>
      </c>
      <c r="P61" s="470"/>
      <c r="Q61" s="470"/>
    </row>
    <row r="62" spans="1:17" ht="17.25" customHeight="1" x14ac:dyDescent="0.25">
      <c r="A62" s="122"/>
      <c r="B62" s="120"/>
      <c r="C62" s="117"/>
      <c r="D62" s="117"/>
      <c r="E62" s="117"/>
      <c r="F62" s="342"/>
      <c r="G62" s="118"/>
      <c r="H62" s="118"/>
      <c r="I62" s="403"/>
      <c r="J62" s="434"/>
      <c r="K62" s="432">
        <f t="shared" si="18"/>
        <v>0</v>
      </c>
      <c r="L62" s="433">
        <f t="shared" si="19"/>
        <v>0</v>
      </c>
      <c r="N62" s="412">
        <f t="shared" si="9"/>
        <v>0</v>
      </c>
      <c r="P62" s="470"/>
      <c r="Q62" s="470"/>
    </row>
    <row r="63" spans="1:17" ht="17.25" customHeight="1" x14ac:dyDescent="0.25">
      <c r="A63" s="122"/>
      <c r="B63" s="120"/>
      <c r="C63" s="117"/>
      <c r="D63" s="117"/>
      <c r="E63" s="117"/>
      <c r="F63" s="342"/>
      <c r="G63" s="118"/>
      <c r="H63" s="118"/>
      <c r="I63" s="404"/>
      <c r="J63" s="435"/>
      <c r="K63" s="432">
        <f t="shared" si="18"/>
        <v>0</v>
      </c>
      <c r="L63" s="433">
        <f t="shared" si="19"/>
        <v>0</v>
      </c>
      <c r="N63" s="412">
        <f t="shared" si="9"/>
        <v>0</v>
      </c>
      <c r="P63" s="470"/>
      <c r="Q63" s="470"/>
    </row>
    <row r="64" spans="1:17" ht="17.25" customHeight="1" x14ac:dyDescent="0.25">
      <c r="A64" s="122"/>
      <c r="B64" s="120"/>
      <c r="C64" s="117"/>
      <c r="D64" s="117"/>
      <c r="E64" s="117"/>
      <c r="F64" s="342"/>
      <c r="G64" s="118"/>
      <c r="H64" s="118"/>
      <c r="I64" s="404"/>
      <c r="J64" s="435"/>
      <c r="K64" s="432">
        <f t="shared" si="18"/>
        <v>0</v>
      </c>
      <c r="L64" s="433">
        <f t="shared" si="19"/>
        <v>0</v>
      </c>
      <c r="N64" s="412">
        <f t="shared" si="9"/>
        <v>0</v>
      </c>
      <c r="P64" s="470"/>
      <c r="Q64" s="470"/>
    </row>
    <row r="65" spans="1:17" ht="17.25" customHeight="1" thickBot="1" x14ac:dyDescent="0.3">
      <c r="A65" s="122"/>
      <c r="B65" s="120"/>
      <c r="C65" s="117"/>
      <c r="D65" s="117"/>
      <c r="E65" s="117"/>
      <c r="F65" s="342"/>
      <c r="G65" s="386"/>
      <c r="H65" s="386"/>
      <c r="I65" s="405"/>
      <c r="J65" s="435"/>
      <c r="K65" s="432">
        <f t="shared" si="18"/>
        <v>0</v>
      </c>
      <c r="L65" s="433">
        <f t="shared" si="19"/>
        <v>0</v>
      </c>
      <c r="N65" s="410">
        <f t="shared" si="9"/>
        <v>0</v>
      </c>
      <c r="P65" s="470"/>
      <c r="Q65" s="470"/>
    </row>
    <row r="66" spans="1:17" ht="17.25" customHeight="1" thickTop="1" thickBot="1" x14ac:dyDescent="0.3">
      <c r="A66" s="122"/>
      <c r="B66" s="762" t="s">
        <v>268</v>
      </c>
      <c r="C66" s="763"/>
      <c r="D66" s="763"/>
      <c r="E66" s="763"/>
      <c r="F66" s="763"/>
      <c r="G66" s="763"/>
      <c r="H66" s="763"/>
      <c r="I66" s="764"/>
      <c r="J66" s="416"/>
      <c r="K66" s="396">
        <f>SUM(K37:K65)</f>
        <v>0</v>
      </c>
      <c r="L66" s="390">
        <f>SUM(L37:L65)</f>
        <v>0</v>
      </c>
      <c r="N66" s="426"/>
      <c r="P66" s="437"/>
    </row>
    <row r="67" spans="1:17" ht="17.25" customHeight="1" thickTop="1" x14ac:dyDescent="0.25">
      <c r="A67" s="122"/>
      <c r="B67" s="132"/>
      <c r="C67" s="133"/>
      <c r="D67" s="133"/>
      <c r="E67" s="133"/>
      <c r="F67" s="134"/>
      <c r="G67" s="134"/>
      <c r="H67" s="134"/>
      <c r="I67" s="134"/>
      <c r="J67" s="135"/>
      <c r="K67" s="135"/>
      <c r="L67" s="135"/>
    </row>
    <row r="68" spans="1:17" ht="17.25" customHeight="1" thickBot="1" x14ac:dyDescent="0.3">
      <c r="A68" s="122"/>
      <c r="B68" s="136"/>
      <c r="C68" s="137"/>
      <c r="D68" s="138"/>
      <c r="E68" s="137"/>
      <c r="F68" s="131"/>
      <c r="G68" s="131"/>
      <c r="H68" s="131"/>
      <c r="I68" s="131"/>
      <c r="J68" s="135"/>
      <c r="K68" s="135"/>
      <c r="L68" s="135"/>
    </row>
    <row r="69" spans="1:17" ht="17.25" customHeight="1" thickTop="1" x14ac:dyDescent="0.2">
      <c r="A69" s="759" t="s">
        <v>129</v>
      </c>
      <c r="B69" s="731" t="s">
        <v>236</v>
      </c>
      <c r="C69" s="731" t="s">
        <v>47</v>
      </c>
      <c r="D69" s="731" t="s">
        <v>48</v>
      </c>
      <c r="E69" s="731" t="s">
        <v>49</v>
      </c>
      <c r="F69" s="731" t="s">
        <v>291</v>
      </c>
      <c r="G69" s="731" t="s">
        <v>50</v>
      </c>
      <c r="H69" s="765" t="s">
        <v>51</v>
      </c>
      <c r="I69" s="746" t="s">
        <v>269</v>
      </c>
      <c r="K69" s="781" t="s">
        <v>266</v>
      </c>
      <c r="L69" s="782" t="s">
        <v>267</v>
      </c>
      <c r="N69" s="773" t="s">
        <v>271</v>
      </c>
      <c r="P69" s="754" t="s">
        <v>295</v>
      </c>
      <c r="Q69" s="757" t="s">
        <v>300</v>
      </c>
    </row>
    <row r="70" spans="1:17" ht="17.25" customHeight="1" x14ac:dyDescent="0.2">
      <c r="A70" s="760"/>
      <c r="B70" s="780"/>
      <c r="C70" s="756"/>
      <c r="D70" s="731"/>
      <c r="E70" s="731"/>
      <c r="F70" s="756"/>
      <c r="G70" s="731"/>
      <c r="H70" s="765"/>
      <c r="I70" s="747"/>
      <c r="K70" s="726"/>
      <c r="L70" s="727"/>
      <c r="N70" s="774"/>
      <c r="P70" s="755"/>
      <c r="Q70" s="758"/>
    </row>
    <row r="71" spans="1:17" ht="24" customHeight="1" thickBot="1" x14ac:dyDescent="0.25">
      <c r="A71" s="760"/>
      <c r="B71" s="780"/>
      <c r="C71" s="756"/>
      <c r="D71" s="731"/>
      <c r="E71" s="731"/>
      <c r="F71" s="756"/>
      <c r="G71" s="731"/>
      <c r="H71" s="765"/>
      <c r="I71" s="748"/>
      <c r="K71" s="726"/>
      <c r="L71" s="727"/>
      <c r="N71" s="775"/>
      <c r="P71" s="755"/>
      <c r="Q71" s="758"/>
    </row>
    <row r="72" spans="1:17" ht="17.25" customHeight="1" thickTop="1" thickBot="1" x14ac:dyDescent="0.25">
      <c r="A72" s="760"/>
      <c r="B72" s="391" t="s">
        <v>135</v>
      </c>
      <c r="C72" s="392"/>
      <c r="D72" s="392"/>
      <c r="E72" s="392"/>
      <c r="F72" s="392"/>
      <c r="G72" s="392"/>
      <c r="H72" s="392"/>
      <c r="I72" s="392"/>
      <c r="J72" s="420"/>
      <c r="K72" s="422"/>
      <c r="L72" s="423"/>
      <c r="N72" s="415">
        <f>SUM(N73:N75)/100</f>
        <v>0</v>
      </c>
      <c r="P72" s="752" t="s">
        <v>294</v>
      </c>
      <c r="Q72" s="753"/>
    </row>
    <row r="73" spans="1:17" ht="17.25" customHeight="1" thickTop="1" x14ac:dyDescent="0.2">
      <c r="A73" s="760"/>
      <c r="B73" s="120"/>
      <c r="C73" s="372" t="s">
        <v>335</v>
      </c>
      <c r="D73" s="117"/>
      <c r="E73" s="117"/>
      <c r="F73" s="342"/>
      <c r="G73" s="119"/>
      <c r="H73" s="119"/>
      <c r="I73" s="401"/>
      <c r="J73" s="438"/>
      <c r="K73" s="533">
        <f>I73*G73/100</f>
        <v>0</v>
      </c>
      <c r="L73" s="534">
        <f>I73*H73/100</f>
        <v>0</v>
      </c>
      <c r="N73" s="430">
        <f t="shared" ref="N73:N75" si="20">F73*I73</f>
        <v>0</v>
      </c>
      <c r="P73" s="536"/>
      <c r="Q73" s="537"/>
    </row>
    <row r="74" spans="1:17" ht="17.25" customHeight="1" x14ac:dyDescent="0.2">
      <c r="A74" s="760"/>
      <c r="B74" s="120"/>
      <c r="C74" s="117"/>
      <c r="D74" s="117"/>
      <c r="E74" s="117"/>
      <c r="F74" s="342"/>
      <c r="G74" s="119"/>
      <c r="H74" s="401"/>
      <c r="I74" s="116"/>
      <c r="J74" s="428"/>
      <c r="K74" s="439">
        <f t="shared" ref="K74:K75" si="21">I74*G74/100</f>
        <v>0</v>
      </c>
      <c r="L74" s="440">
        <f t="shared" ref="L74:L75" si="22">I74*H74/100</f>
        <v>0</v>
      </c>
      <c r="N74" s="412">
        <f t="shared" si="20"/>
        <v>0</v>
      </c>
      <c r="P74" s="536"/>
      <c r="Q74" s="538"/>
    </row>
    <row r="75" spans="1:17" ht="17.25" customHeight="1" thickBot="1" x14ac:dyDescent="0.25">
      <c r="A75" s="760"/>
      <c r="B75" s="120"/>
      <c r="C75" s="117"/>
      <c r="D75" s="117"/>
      <c r="E75" s="117"/>
      <c r="F75" s="342"/>
      <c r="G75" s="119"/>
      <c r="H75" s="401"/>
      <c r="I75" s="116"/>
      <c r="J75" s="428"/>
      <c r="K75" s="439">
        <f t="shared" si="21"/>
        <v>0</v>
      </c>
      <c r="L75" s="440">
        <f t="shared" si="22"/>
        <v>0</v>
      </c>
      <c r="N75" s="411">
        <f t="shared" si="20"/>
        <v>0</v>
      </c>
      <c r="P75" s="536"/>
      <c r="Q75" s="539"/>
    </row>
    <row r="76" spans="1:17" ht="17.25" customHeight="1" thickTop="1" thickBot="1" x14ac:dyDescent="0.25">
      <c r="A76" s="761"/>
      <c r="B76" s="762" t="s">
        <v>45</v>
      </c>
      <c r="C76" s="763"/>
      <c r="D76" s="763"/>
      <c r="E76" s="763"/>
      <c r="F76" s="763"/>
      <c r="G76" s="763"/>
      <c r="H76" s="763"/>
      <c r="I76" s="764"/>
      <c r="J76" s="421"/>
      <c r="K76" s="424">
        <f>SUM(K73:K75)</f>
        <v>0</v>
      </c>
      <c r="L76" s="425">
        <f>SUM(L73:L75)</f>
        <v>0</v>
      </c>
      <c r="N76" s="429"/>
      <c r="P76" s="436"/>
    </row>
    <row r="77" spans="1:17" ht="17.25" customHeight="1" thickTop="1" thickBot="1" x14ac:dyDescent="0.25">
      <c r="A77" s="132"/>
      <c r="B77" s="132"/>
      <c r="C77" s="132"/>
      <c r="D77" s="132"/>
      <c r="E77" s="132"/>
      <c r="F77" s="132"/>
      <c r="G77" s="132"/>
      <c r="H77" s="132"/>
      <c r="I77" s="132"/>
      <c r="J77" s="132"/>
      <c r="K77" s="132"/>
      <c r="L77" s="132"/>
      <c r="P77" s="436"/>
    </row>
    <row r="78" spans="1:17" ht="30.75" customHeight="1" thickBot="1" x14ac:dyDescent="0.25">
      <c r="A78" s="132"/>
      <c r="B78" s="749" t="s">
        <v>272</v>
      </c>
      <c r="C78" s="750"/>
      <c r="D78" s="750"/>
      <c r="E78" s="750"/>
      <c r="F78" s="750"/>
      <c r="G78" s="750"/>
      <c r="H78" s="750"/>
      <c r="I78" s="751"/>
      <c r="J78" s="442"/>
      <c r="K78" s="535">
        <f>K27+K34+K66+K76</f>
        <v>0</v>
      </c>
      <c r="L78" s="535">
        <f>L27+L34+L66+L76</f>
        <v>0</v>
      </c>
      <c r="N78" s="500">
        <f>N14+N18+N24+N29+N36+N72</f>
        <v>0</v>
      </c>
      <c r="P78" s="436"/>
    </row>
    <row r="79" spans="1:17" ht="29.45" customHeight="1" x14ac:dyDescent="0.2">
      <c r="A79" s="132"/>
      <c r="B79" s="474"/>
      <c r="C79" s="474"/>
      <c r="D79" s="474"/>
      <c r="E79" s="474"/>
      <c r="F79" s="474"/>
      <c r="G79" s="474"/>
      <c r="H79" s="474"/>
      <c r="I79" s="474"/>
      <c r="J79" s="473"/>
      <c r="K79" s="475"/>
      <c r="L79" s="475"/>
      <c r="M79" s="75"/>
      <c r="N79" s="476"/>
      <c r="O79" s="75"/>
      <c r="P79" s="436"/>
    </row>
    <row r="80" spans="1:17" ht="30" hidden="1" customHeight="1" x14ac:dyDescent="0.2"/>
    <row r="81" spans="1:16" ht="17.25" customHeight="1" x14ac:dyDescent="0.2">
      <c r="A81" s="745" t="s">
        <v>270</v>
      </c>
      <c r="B81" s="745"/>
      <c r="C81" s="745"/>
      <c r="D81" s="745"/>
      <c r="E81" s="745"/>
      <c r="F81" s="745"/>
      <c r="G81" s="745"/>
      <c r="H81" s="745"/>
      <c r="I81" s="745"/>
      <c r="J81" s="745"/>
      <c r="K81" s="745"/>
      <c r="L81" s="745"/>
      <c r="M81" s="745"/>
      <c r="N81" s="745"/>
      <c r="O81" s="745"/>
      <c r="P81" s="745"/>
    </row>
    <row r="82" spans="1:16" ht="17.25" customHeight="1" x14ac:dyDescent="0.2">
      <c r="A82" s="736"/>
      <c r="B82" s="737"/>
      <c r="C82" s="737"/>
      <c r="D82" s="737"/>
      <c r="E82" s="737"/>
      <c r="F82" s="737"/>
      <c r="G82" s="737"/>
      <c r="H82" s="737"/>
      <c r="I82" s="737"/>
      <c r="J82" s="737"/>
      <c r="K82" s="737"/>
      <c r="L82" s="737"/>
      <c r="M82" s="737"/>
      <c r="N82" s="737"/>
      <c r="O82" s="737"/>
      <c r="P82" s="738"/>
    </row>
    <row r="83" spans="1:16" ht="17.25" customHeight="1" x14ac:dyDescent="0.2">
      <c r="A83" s="739"/>
      <c r="B83" s="740"/>
      <c r="C83" s="740"/>
      <c r="D83" s="740"/>
      <c r="E83" s="740"/>
      <c r="F83" s="740"/>
      <c r="G83" s="740"/>
      <c r="H83" s="740"/>
      <c r="I83" s="740"/>
      <c r="J83" s="740"/>
      <c r="K83" s="740"/>
      <c r="L83" s="740"/>
      <c r="M83" s="740"/>
      <c r="N83" s="740"/>
      <c r="O83" s="740"/>
      <c r="P83" s="741"/>
    </row>
    <row r="84" spans="1:16" ht="17.25" customHeight="1" x14ac:dyDescent="0.2">
      <c r="A84" s="739"/>
      <c r="B84" s="740"/>
      <c r="C84" s="740"/>
      <c r="D84" s="740"/>
      <c r="E84" s="740"/>
      <c r="F84" s="740"/>
      <c r="G84" s="740"/>
      <c r="H84" s="740"/>
      <c r="I84" s="740"/>
      <c r="J84" s="740"/>
      <c r="K84" s="740"/>
      <c r="L84" s="740"/>
      <c r="M84" s="740"/>
      <c r="N84" s="740"/>
      <c r="O84" s="740"/>
      <c r="P84" s="741"/>
    </row>
    <row r="85" spans="1:16" ht="17.25" customHeight="1" x14ac:dyDescent="0.2">
      <c r="A85" s="739"/>
      <c r="B85" s="740"/>
      <c r="C85" s="740"/>
      <c r="D85" s="740"/>
      <c r="E85" s="740"/>
      <c r="F85" s="740"/>
      <c r="G85" s="740"/>
      <c r="H85" s="740"/>
      <c r="I85" s="740"/>
      <c r="J85" s="740"/>
      <c r="K85" s="740"/>
      <c r="L85" s="740"/>
      <c r="M85" s="740"/>
      <c r="N85" s="740"/>
      <c r="O85" s="740"/>
      <c r="P85" s="741"/>
    </row>
    <row r="86" spans="1:16" ht="17.25" customHeight="1" x14ac:dyDescent="0.2">
      <c r="A86" s="739"/>
      <c r="B86" s="740"/>
      <c r="C86" s="740"/>
      <c r="D86" s="740"/>
      <c r="E86" s="740"/>
      <c r="F86" s="740"/>
      <c r="G86" s="740"/>
      <c r="H86" s="740"/>
      <c r="I86" s="740"/>
      <c r="J86" s="740"/>
      <c r="K86" s="740"/>
      <c r="L86" s="740"/>
      <c r="M86" s="740"/>
      <c r="N86" s="740"/>
      <c r="O86" s="740"/>
      <c r="P86" s="741"/>
    </row>
    <row r="87" spans="1:16" ht="17.25" customHeight="1" x14ac:dyDescent="0.2">
      <c r="A87" s="739"/>
      <c r="B87" s="740"/>
      <c r="C87" s="740"/>
      <c r="D87" s="740"/>
      <c r="E87" s="740"/>
      <c r="F87" s="740"/>
      <c r="G87" s="740"/>
      <c r="H87" s="740"/>
      <c r="I87" s="740"/>
      <c r="J87" s="740"/>
      <c r="K87" s="740"/>
      <c r="L87" s="740"/>
      <c r="M87" s="740"/>
      <c r="N87" s="740"/>
      <c r="O87" s="740"/>
      <c r="P87" s="741"/>
    </row>
    <row r="88" spans="1:16" ht="17.25" customHeight="1" x14ac:dyDescent="0.2">
      <c r="A88" s="739"/>
      <c r="B88" s="740"/>
      <c r="C88" s="740"/>
      <c r="D88" s="740"/>
      <c r="E88" s="740"/>
      <c r="F88" s="740"/>
      <c r="G88" s="740"/>
      <c r="H88" s="740"/>
      <c r="I88" s="740"/>
      <c r="J88" s="740"/>
      <c r="K88" s="740"/>
      <c r="L88" s="740"/>
      <c r="M88" s="740"/>
      <c r="N88" s="740"/>
      <c r="O88" s="740"/>
      <c r="P88" s="741"/>
    </row>
    <row r="89" spans="1:16" ht="17.25" customHeight="1" x14ac:dyDescent="0.2">
      <c r="A89" s="739"/>
      <c r="B89" s="740"/>
      <c r="C89" s="740"/>
      <c r="D89" s="740"/>
      <c r="E89" s="740"/>
      <c r="F89" s="740"/>
      <c r="G89" s="740"/>
      <c r="H89" s="740"/>
      <c r="I89" s="740"/>
      <c r="J89" s="740"/>
      <c r="K89" s="740"/>
      <c r="L89" s="740"/>
      <c r="M89" s="740"/>
      <c r="N89" s="740"/>
      <c r="O89" s="740"/>
      <c r="P89" s="741"/>
    </row>
    <row r="90" spans="1:16" ht="17.25" customHeight="1" x14ac:dyDescent="0.2">
      <c r="A90" s="739"/>
      <c r="B90" s="740"/>
      <c r="C90" s="740"/>
      <c r="D90" s="740"/>
      <c r="E90" s="740"/>
      <c r="F90" s="740"/>
      <c r="G90" s="740"/>
      <c r="H90" s="740"/>
      <c r="I90" s="740"/>
      <c r="J90" s="740"/>
      <c r="K90" s="740"/>
      <c r="L90" s="740"/>
      <c r="M90" s="740"/>
      <c r="N90" s="740"/>
      <c r="O90" s="740"/>
      <c r="P90" s="741"/>
    </row>
    <row r="91" spans="1:16" ht="17.25" customHeight="1" x14ac:dyDescent="0.2">
      <c r="A91" s="742"/>
      <c r="B91" s="743"/>
      <c r="C91" s="743"/>
      <c r="D91" s="743"/>
      <c r="E91" s="743"/>
      <c r="F91" s="743"/>
      <c r="G91" s="743"/>
      <c r="H91" s="743"/>
      <c r="I91" s="743"/>
      <c r="J91" s="743"/>
      <c r="K91" s="743"/>
      <c r="L91" s="743"/>
      <c r="M91" s="743"/>
      <c r="N91" s="743"/>
      <c r="O91" s="743"/>
      <c r="P91" s="744"/>
    </row>
  </sheetData>
  <sheetProtection algorithmName="SHA-512" hashValue="Qrl0TNrwsKzbt1TM6RXt6xD7HSGXYgJUk0hrgG66V8+xbBfpdXf4IxKAOv22Oa43t85Vjwh+0UPQySJCANKDzw==" saltValue="5t7nDYchJ+3y5EPJdVfIBA==" spinCount="100000"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14" sqref="C14"/>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06" t="s">
        <v>0</v>
      </c>
      <c r="B1" s="807"/>
      <c r="C1" s="807"/>
      <c r="D1" s="807"/>
      <c r="E1" s="807"/>
      <c r="F1" s="807"/>
      <c r="G1" s="807"/>
    </row>
    <row r="3" spans="1:203" ht="23.25" x14ac:dyDescent="0.2">
      <c r="A3" s="810" t="s">
        <v>143</v>
      </c>
      <c r="B3" s="810"/>
      <c r="C3" s="810"/>
      <c r="D3" s="810"/>
      <c r="E3" s="810"/>
      <c r="F3" s="810"/>
      <c r="G3" s="810"/>
    </row>
    <row r="4" spans="1:203" s="45" customFormat="1" ht="39" customHeight="1" x14ac:dyDescent="0.35">
      <c r="D4" s="48"/>
      <c r="G4" s="46"/>
    </row>
    <row r="5" spans="1:203" ht="27.75" customHeight="1" x14ac:dyDescent="0.2">
      <c r="A5" s="811" t="s">
        <v>475</v>
      </c>
      <c r="B5" s="811"/>
      <c r="C5" s="811"/>
      <c r="D5" s="811"/>
      <c r="E5" s="811"/>
      <c r="F5" s="811"/>
      <c r="G5" s="811"/>
    </row>
    <row r="6" spans="1:203" ht="15.75" x14ac:dyDescent="0.2">
      <c r="B6" s="111"/>
      <c r="C6" s="111"/>
      <c r="D6" s="111"/>
      <c r="E6" s="111"/>
      <c r="F6" s="111"/>
      <c r="G6" s="111"/>
    </row>
    <row r="8" spans="1:203" ht="31.5" customHeight="1" x14ac:dyDescent="0.2">
      <c r="B8" s="482" t="s">
        <v>229</v>
      </c>
      <c r="C8" s="107"/>
      <c r="D8" s="108"/>
      <c r="E8" s="109"/>
      <c r="F8" s="110" t="s">
        <v>20</v>
      </c>
    </row>
    <row r="10" spans="1:203" ht="7.5" customHeight="1" thickBot="1" x14ac:dyDescent="0.25">
      <c r="F10" s="111"/>
      <c r="G10" s="111"/>
    </row>
    <row r="11" spans="1:203" ht="18.75" customHeight="1" x14ac:dyDescent="0.2">
      <c r="A11" s="798" t="s">
        <v>151</v>
      </c>
      <c r="B11" s="808" t="s">
        <v>150</v>
      </c>
      <c r="C11" s="795" t="s">
        <v>21</v>
      </c>
      <c r="D11" s="112"/>
      <c r="E11" s="798" t="s">
        <v>151</v>
      </c>
      <c r="F11" s="793" t="s">
        <v>150</v>
      </c>
      <c r="G11" s="801" t="s">
        <v>22</v>
      </c>
    </row>
    <row r="12" spans="1:203" ht="15" customHeight="1" thickBot="1" x14ac:dyDescent="0.25">
      <c r="A12" s="799"/>
      <c r="B12" s="809"/>
      <c r="C12" s="797"/>
      <c r="D12" s="112"/>
      <c r="E12" s="799"/>
      <c r="F12" s="800"/>
      <c r="G12" s="802"/>
    </row>
    <row r="13" spans="1:203" s="61" customFormat="1" ht="20.100000000000001" customHeight="1" thickBot="1" x14ac:dyDescent="0.3">
      <c r="A13" s="65">
        <v>60</v>
      </c>
      <c r="B13" s="83" t="s">
        <v>54</v>
      </c>
      <c r="C13" s="373"/>
      <c r="D13" s="158"/>
      <c r="E13" s="65">
        <v>70</v>
      </c>
      <c r="F13" s="65" t="s">
        <v>112</v>
      </c>
      <c r="G13" s="501">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2" t="s">
        <v>57</v>
      </c>
      <c r="C14" s="374"/>
      <c r="D14" s="158"/>
      <c r="E14" s="148"/>
      <c r="F14" s="148"/>
      <c r="G14" s="155"/>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3" t="s">
        <v>68</v>
      </c>
      <c r="C15" s="373"/>
      <c r="D15" s="158"/>
      <c r="E15" s="149"/>
      <c r="F15" s="149"/>
      <c r="G15" s="15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2" t="s">
        <v>76</v>
      </c>
      <c r="C16" s="540"/>
      <c r="D16" s="158"/>
      <c r="E16" s="150"/>
      <c r="F16" s="150"/>
      <c r="G16" s="15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3" t="s">
        <v>87</v>
      </c>
      <c r="C17" s="541"/>
      <c r="D17" s="158"/>
      <c r="E17" s="65">
        <v>74</v>
      </c>
      <c r="F17" s="65" t="s">
        <v>103</v>
      </c>
      <c r="G17" s="501">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2" t="s">
        <v>88</v>
      </c>
      <c r="C18" s="374"/>
      <c r="D18" s="159"/>
      <c r="E18" s="65">
        <v>75</v>
      </c>
      <c r="F18" s="65" t="s">
        <v>102</v>
      </c>
      <c r="G18" s="375"/>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3" t="s">
        <v>89</v>
      </c>
      <c r="C19" s="373"/>
      <c r="D19" s="159"/>
      <c r="E19" s="72">
        <v>76</v>
      </c>
      <c r="F19" s="72" t="s">
        <v>101</v>
      </c>
      <c r="G19" s="37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2" t="s">
        <v>90</v>
      </c>
      <c r="C20" s="374"/>
      <c r="D20" s="159"/>
      <c r="E20" s="65">
        <v>77</v>
      </c>
      <c r="F20" s="65" t="s">
        <v>100</v>
      </c>
      <c r="G20" s="375"/>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5" t="s">
        <v>160</v>
      </c>
      <c r="C21" s="373"/>
      <c r="D21" s="158"/>
      <c r="E21" s="65">
        <v>78</v>
      </c>
      <c r="F21" s="65" t="s">
        <v>99</v>
      </c>
      <c r="G21" s="377"/>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4">
        <v>69</v>
      </c>
      <c r="B22" s="82" t="s">
        <v>93</v>
      </c>
      <c r="C22" s="374"/>
      <c r="D22" s="63"/>
      <c r="E22" s="72">
        <v>79</v>
      </c>
      <c r="F22" s="72" t="s">
        <v>98</v>
      </c>
      <c r="G22" s="37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84" t="s">
        <v>94</v>
      </c>
      <c r="B23" s="785"/>
      <c r="C23" s="160">
        <f>C13+C14+C15+C16+C17+C18+C19+C20+C21+C22</f>
        <v>0</v>
      </c>
      <c r="D23" s="158"/>
      <c r="E23" s="784" t="s">
        <v>94</v>
      </c>
      <c r="F23" s="792"/>
      <c r="G23" s="161">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95</v>
      </c>
      <c r="C24" s="374"/>
      <c r="D24" s="158"/>
      <c r="E24" s="72">
        <v>87</v>
      </c>
      <c r="F24" s="69" t="s">
        <v>96</v>
      </c>
      <c r="G24" s="502">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86" t="s">
        <v>21</v>
      </c>
      <c r="B25" s="787"/>
      <c r="C25" s="160">
        <f>C23+C24</f>
        <v>0</v>
      </c>
      <c r="D25" s="158"/>
      <c r="E25" s="786" t="s">
        <v>133</v>
      </c>
      <c r="F25" s="791"/>
      <c r="G25" s="161">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3" t="s">
        <v>199</v>
      </c>
      <c r="F29" s="804"/>
      <c r="G29" s="805"/>
    </row>
    <row r="30" spans="1:202" ht="33" customHeight="1" x14ac:dyDescent="0.2">
      <c r="A30" s="67"/>
      <c r="B30" s="67"/>
      <c r="C30" s="67"/>
      <c r="D30" s="68"/>
      <c r="E30" s="788" t="s">
        <v>297</v>
      </c>
      <c r="F30" s="789"/>
      <c r="G30" s="790"/>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793" t="s">
        <v>151</v>
      </c>
      <c r="F33" s="793" t="s">
        <v>150</v>
      </c>
      <c r="G33" s="795" t="s">
        <v>22</v>
      </c>
    </row>
    <row r="34" spans="4:10" ht="15" customHeight="1" thickBot="1" x14ac:dyDescent="0.25">
      <c r="D34" s="64"/>
      <c r="E34" s="794"/>
      <c r="F34" s="794"/>
      <c r="G34" s="796"/>
    </row>
    <row r="35" spans="4:10" ht="20.100000000000001" customHeight="1" x14ac:dyDescent="0.2">
      <c r="D35" s="64"/>
      <c r="E35" s="379" t="s">
        <v>227</v>
      </c>
      <c r="F35" s="380" t="s">
        <v>117</v>
      </c>
      <c r="G35" s="384"/>
    </row>
    <row r="36" spans="4:10" ht="20.100000000000001" customHeight="1" x14ac:dyDescent="0.2">
      <c r="D36" s="64"/>
      <c r="E36" s="139" t="s">
        <v>228</v>
      </c>
      <c r="F36" s="151" t="s">
        <v>117</v>
      </c>
      <c r="G36" s="381"/>
    </row>
    <row r="37" spans="4:10" ht="20.100000000000001" customHeight="1" x14ac:dyDescent="0.2">
      <c r="D37" s="64"/>
      <c r="E37" s="139" t="s">
        <v>152</v>
      </c>
      <c r="F37" s="140" t="s">
        <v>159</v>
      </c>
      <c r="G37" s="381"/>
    </row>
    <row r="38" spans="4:10" ht="20.100000000000001" customHeight="1" x14ac:dyDescent="0.2">
      <c r="D38" s="64"/>
      <c r="E38" s="139" t="s">
        <v>153</v>
      </c>
      <c r="F38" s="140" t="s">
        <v>162</v>
      </c>
      <c r="G38" s="381"/>
    </row>
    <row r="39" spans="4:10" ht="20.100000000000001" customHeight="1" x14ac:dyDescent="0.2">
      <c r="D39" s="64"/>
      <c r="E39" s="139" t="s">
        <v>154</v>
      </c>
      <c r="F39" s="141" t="s">
        <v>161</v>
      </c>
      <c r="G39" s="381"/>
    </row>
    <row r="40" spans="4:10" ht="20.100000000000001" customHeight="1" x14ac:dyDescent="0.2">
      <c r="D40" s="64"/>
      <c r="E40" s="139" t="s">
        <v>155</v>
      </c>
      <c r="F40" s="141" t="s">
        <v>163</v>
      </c>
      <c r="G40" s="381"/>
    </row>
    <row r="41" spans="4:10" ht="20.100000000000001" customHeight="1" x14ac:dyDescent="0.2">
      <c r="D41" s="64"/>
      <c r="E41" s="139" t="s">
        <v>156</v>
      </c>
      <c r="F41" s="141" t="s">
        <v>158</v>
      </c>
      <c r="G41" s="381"/>
    </row>
    <row r="42" spans="4:10" ht="20.100000000000001" customHeight="1" x14ac:dyDescent="0.2">
      <c r="D42" s="64"/>
      <c r="E42" s="139" t="s">
        <v>157</v>
      </c>
      <c r="F42" s="141" t="s">
        <v>164</v>
      </c>
      <c r="G42" s="381"/>
    </row>
    <row r="43" spans="4:10" ht="31.5" customHeight="1" x14ac:dyDescent="0.2">
      <c r="D43" s="64"/>
      <c r="E43" s="142">
        <v>70641</v>
      </c>
      <c r="F43" s="143" t="s">
        <v>116</v>
      </c>
      <c r="G43" s="381"/>
    </row>
    <row r="44" spans="4:10" ht="30.75" customHeight="1" x14ac:dyDescent="0.2">
      <c r="E44" s="142">
        <v>70642</v>
      </c>
      <c r="F44" s="143" t="s">
        <v>115</v>
      </c>
      <c r="G44" s="381"/>
    </row>
    <row r="45" spans="4:10" ht="20.100000000000001" customHeight="1" x14ac:dyDescent="0.2">
      <c r="E45" s="142">
        <v>707</v>
      </c>
      <c r="F45" s="141" t="s">
        <v>114</v>
      </c>
      <c r="G45" s="381"/>
    </row>
    <row r="46" spans="4:10" ht="20.100000000000001" customHeight="1" thickBot="1" x14ac:dyDescent="0.25">
      <c r="E46" s="163">
        <v>708</v>
      </c>
      <c r="F46" s="164" t="s">
        <v>113</v>
      </c>
      <c r="G46" s="382"/>
    </row>
    <row r="47" spans="4:10" ht="20.100000000000001" customHeight="1" thickBot="1" x14ac:dyDescent="0.25">
      <c r="E47" s="162">
        <v>70</v>
      </c>
      <c r="F47" s="162" t="s">
        <v>112</v>
      </c>
      <c r="G47" s="503">
        <f>SUM(G35:G46)</f>
        <v>0</v>
      </c>
    </row>
    <row r="48" spans="4:10" ht="20.100000000000001" customHeight="1" x14ac:dyDescent="0.2">
      <c r="E48" s="165">
        <v>741</v>
      </c>
      <c r="F48" s="166" t="s">
        <v>111</v>
      </c>
      <c r="G48" s="383"/>
      <c r="J48" s="82"/>
    </row>
    <row r="49" spans="5:7" ht="20.100000000000001" customHeight="1" x14ac:dyDescent="0.2">
      <c r="E49" s="144">
        <v>742</v>
      </c>
      <c r="F49" s="152" t="s">
        <v>110</v>
      </c>
      <c r="G49" s="381"/>
    </row>
    <row r="50" spans="5:7" ht="20.100000000000001" customHeight="1" x14ac:dyDescent="0.2">
      <c r="E50" s="144">
        <v>743</v>
      </c>
      <c r="F50" s="152" t="s">
        <v>109</v>
      </c>
      <c r="G50" s="381"/>
    </row>
    <row r="51" spans="5:7" ht="20.100000000000001" customHeight="1" x14ac:dyDescent="0.2">
      <c r="E51" s="144">
        <v>744</v>
      </c>
      <c r="F51" s="152" t="s">
        <v>108</v>
      </c>
      <c r="G51" s="381"/>
    </row>
    <row r="52" spans="5:7" ht="35.25" customHeight="1" x14ac:dyDescent="0.2">
      <c r="E52" s="144">
        <v>7451</v>
      </c>
      <c r="F52" s="152" t="s">
        <v>107</v>
      </c>
      <c r="G52" s="381"/>
    </row>
    <row r="53" spans="5:7" ht="20.100000000000001" customHeight="1" x14ac:dyDescent="0.2">
      <c r="E53" s="144">
        <v>7452</v>
      </c>
      <c r="F53" s="153" t="s">
        <v>106</v>
      </c>
      <c r="G53" s="381"/>
    </row>
    <row r="54" spans="5:7" ht="20.100000000000001" customHeight="1" x14ac:dyDescent="0.2">
      <c r="E54" s="144">
        <v>746</v>
      </c>
      <c r="F54" s="152" t="s">
        <v>105</v>
      </c>
      <c r="G54" s="381"/>
    </row>
    <row r="55" spans="5:7" ht="20.100000000000001" customHeight="1" x14ac:dyDescent="0.2">
      <c r="E55" s="144">
        <v>747</v>
      </c>
      <c r="F55" s="153" t="s">
        <v>104</v>
      </c>
      <c r="G55" s="381"/>
    </row>
    <row r="56" spans="5:7" ht="20.100000000000001" customHeight="1" x14ac:dyDescent="0.2">
      <c r="E56" s="144" t="s">
        <v>165</v>
      </c>
      <c r="F56" s="154" t="s">
        <v>167</v>
      </c>
      <c r="G56" s="381"/>
    </row>
    <row r="57" spans="5:7" ht="20.100000000000001" customHeight="1" thickBot="1" x14ac:dyDescent="0.25">
      <c r="E57" s="167" t="s">
        <v>166</v>
      </c>
      <c r="F57" s="168" t="s">
        <v>168</v>
      </c>
      <c r="G57" s="382"/>
    </row>
    <row r="58" spans="5:7" ht="20.100000000000001" customHeight="1" thickBot="1" x14ac:dyDescent="0.25">
      <c r="E58" s="162">
        <v>74</v>
      </c>
      <c r="F58" s="162" t="s">
        <v>103</v>
      </c>
      <c r="G58" s="503">
        <f>SUM(G48:G57)</f>
        <v>0</v>
      </c>
    </row>
  </sheetData>
  <sheetProtection algorithmName="SHA-512" hashValue="GrYfdZTHJWMNgwwiWNgjy+DijcRHRDGHEyN2WJHm61RomSy7cPuZI/iBt5ovJVlwfUBW5S8PxPoePwWTfvUCEA==" saltValue="B/uSiU2y5TkuOQ2EQU3wig==" spinCount="100000" sheet="1" objects="1" scenarios="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17" t="s">
        <v>0</v>
      </c>
      <c r="B1" s="818"/>
      <c r="C1" s="818"/>
      <c r="D1" s="818"/>
      <c r="E1" s="818"/>
      <c r="F1" s="818"/>
      <c r="G1" s="818"/>
    </row>
    <row r="3" spans="1:7" ht="23.25" x14ac:dyDescent="0.2">
      <c r="A3" s="810" t="s">
        <v>41</v>
      </c>
      <c r="B3" s="810"/>
      <c r="C3" s="810"/>
      <c r="D3" s="810"/>
      <c r="E3" s="810"/>
      <c r="F3" s="810"/>
      <c r="G3" s="810"/>
    </row>
    <row r="4" spans="1:7" ht="63.75" customHeight="1" x14ac:dyDescent="0.2"/>
    <row r="5" spans="1:7" ht="15.75" x14ac:dyDescent="0.2">
      <c r="B5" s="820" t="s">
        <v>476</v>
      </c>
      <c r="C5" s="820"/>
      <c r="D5" s="820"/>
      <c r="E5" s="820"/>
      <c r="F5" s="820"/>
      <c r="G5" s="820"/>
    </row>
    <row r="6" spans="1:7" ht="15.75" x14ac:dyDescent="0.2">
      <c r="E6" s="111"/>
      <c r="F6" s="111"/>
    </row>
    <row r="7" spans="1:7" ht="31.5" customHeight="1" x14ac:dyDescent="0.2">
      <c r="A7" s="819" t="s">
        <v>237</v>
      </c>
      <c r="B7" s="819"/>
      <c r="C7" s="819"/>
      <c r="D7" s="819"/>
      <c r="E7" s="819"/>
      <c r="F7" s="819"/>
      <c r="G7" s="819"/>
    </row>
    <row r="8" spans="1:7" ht="15.75" x14ac:dyDescent="0.2">
      <c r="E8" s="111"/>
      <c r="F8" s="111"/>
    </row>
    <row r="9" spans="1:7" ht="56.25" customHeight="1" thickBot="1" x14ac:dyDescent="0.25"/>
    <row r="10" spans="1:7" ht="32.25" customHeight="1" thickBot="1" x14ac:dyDescent="0.25">
      <c r="A10" s="97"/>
      <c r="B10" s="815" t="s">
        <v>52</v>
      </c>
      <c r="C10" s="815"/>
      <c r="D10" s="815"/>
      <c r="E10" s="815"/>
      <c r="F10" s="815"/>
      <c r="G10" s="816"/>
    </row>
    <row r="11" spans="1:7" x14ac:dyDescent="0.2">
      <c r="A11" s="795" t="s">
        <v>151</v>
      </c>
      <c r="B11" s="824" t="s">
        <v>19</v>
      </c>
      <c r="C11" s="821" t="s">
        <v>230</v>
      </c>
      <c r="D11" s="821" t="s">
        <v>147</v>
      </c>
      <c r="E11" s="821" t="s">
        <v>136</v>
      </c>
      <c r="F11" s="821" t="s">
        <v>137</v>
      </c>
      <c r="G11" s="812" t="s">
        <v>38</v>
      </c>
    </row>
    <row r="12" spans="1:7" x14ac:dyDescent="0.2">
      <c r="A12" s="823"/>
      <c r="B12" s="813"/>
      <c r="C12" s="822"/>
      <c r="D12" s="822"/>
      <c r="E12" s="822"/>
      <c r="F12" s="822"/>
      <c r="G12" s="813"/>
    </row>
    <row r="13" spans="1:7" ht="20.100000000000001" customHeight="1" x14ac:dyDescent="0.2">
      <c r="A13" s="173">
        <v>617</v>
      </c>
      <c r="B13" s="146" t="s">
        <v>55</v>
      </c>
      <c r="C13" s="287"/>
      <c r="D13" s="287"/>
      <c r="E13" s="287"/>
      <c r="F13" s="287"/>
      <c r="G13" s="302">
        <f>SUM(C13:F13)</f>
        <v>0</v>
      </c>
    </row>
    <row r="14" spans="1:7" ht="20.100000000000001" customHeight="1" thickBot="1" x14ac:dyDescent="0.25">
      <c r="A14" s="174" t="s">
        <v>171</v>
      </c>
      <c r="B14" s="175" t="s">
        <v>56</v>
      </c>
      <c r="C14" s="288"/>
      <c r="D14" s="288"/>
      <c r="E14" s="288"/>
      <c r="F14" s="288"/>
      <c r="G14" s="302">
        <f t="shared" ref="G14" si="0">SUM(C14:F14)</f>
        <v>0</v>
      </c>
    </row>
    <row r="15" spans="1:7" ht="20.100000000000001" customHeight="1" thickBot="1" x14ac:dyDescent="0.25">
      <c r="A15" s="189">
        <v>61</v>
      </c>
      <c r="B15" s="190" t="s">
        <v>57</v>
      </c>
      <c r="C15" s="300">
        <f>SUM(C13:C14)</f>
        <v>0</v>
      </c>
      <c r="D15" s="300">
        <f t="shared" ref="D15:F15" si="1">SUM(D13:D14)</f>
        <v>0</v>
      </c>
      <c r="E15" s="300">
        <f t="shared" si="1"/>
        <v>0</v>
      </c>
      <c r="F15" s="300">
        <f t="shared" si="1"/>
        <v>0</v>
      </c>
      <c r="G15" s="301">
        <f>SUM(C15:F15)</f>
        <v>0</v>
      </c>
    </row>
    <row r="16" spans="1:7" ht="27.75" customHeight="1" x14ac:dyDescent="0.2">
      <c r="A16" s="176">
        <v>621</v>
      </c>
      <c r="B16" s="543" t="s">
        <v>58</v>
      </c>
      <c r="C16" s="542"/>
      <c r="D16" s="542"/>
      <c r="E16" s="542"/>
      <c r="F16" s="292"/>
      <c r="G16" s="582">
        <f>SUM(C16:F16)</f>
        <v>0</v>
      </c>
    </row>
    <row r="17" spans="1:8" ht="27" customHeight="1" x14ac:dyDescent="0.2">
      <c r="A17" s="173">
        <v>622</v>
      </c>
      <c r="B17" s="146" t="s">
        <v>132</v>
      </c>
      <c r="C17" s="292"/>
      <c r="D17" s="292"/>
      <c r="E17" s="292"/>
      <c r="F17" s="293"/>
      <c r="G17" s="303">
        <f t="shared" ref="G17:G25" si="2">SUM(C17:F17)</f>
        <v>0</v>
      </c>
    </row>
    <row r="18" spans="1:8" ht="30" customHeight="1" x14ac:dyDescent="0.2">
      <c r="A18" s="173" t="s">
        <v>188</v>
      </c>
      <c r="B18" s="146" t="s">
        <v>252</v>
      </c>
      <c r="C18" s="292"/>
      <c r="D18" s="292"/>
      <c r="E18" s="287"/>
      <c r="F18" s="292"/>
      <c r="G18" s="303">
        <f>E18</f>
        <v>0</v>
      </c>
    </row>
    <row r="19" spans="1:8" ht="20.100000000000001" customHeight="1" x14ac:dyDescent="0.2">
      <c r="A19" s="173" t="s">
        <v>189</v>
      </c>
      <c r="B19" s="146" t="s">
        <v>60</v>
      </c>
      <c r="C19" s="292"/>
      <c r="D19" s="292"/>
      <c r="E19" s="287"/>
      <c r="F19" s="292"/>
      <c r="G19" s="303">
        <f>E19</f>
        <v>0</v>
      </c>
    </row>
    <row r="20" spans="1:8" ht="30" customHeight="1" x14ac:dyDescent="0.2">
      <c r="A20" s="173">
        <v>623</v>
      </c>
      <c r="B20" s="146" t="s">
        <v>61</v>
      </c>
      <c r="C20" s="292"/>
      <c r="D20" s="287"/>
      <c r="E20" s="292"/>
      <c r="F20" s="287"/>
      <c r="G20" s="303">
        <f>D20+F20</f>
        <v>0</v>
      </c>
    </row>
    <row r="21" spans="1:8" ht="20.100000000000001" customHeight="1" x14ac:dyDescent="0.2">
      <c r="A21" s="173">
        <v>625</v>
      </c>
      <c r="B21" s="146" t="s">
        <v>262</v>
      </c>
      <c r="C21" s="286"/>
      <c r="D21" s="286"/>
      <c r="E21" s="287"/>
      <c r="F21" s="286"/>
      <c r="G21" s="303">
        <f t="shared" si="2"/>
        <v>0</v>
      </c>
    </row>
    <row r="22" spans="1:8" ht="20.100000000000001" customHeight="1" x14ac:dyDescent="0.2">
      <c r="A22" s="173" t="s">
        <v>194</v>
      </c>
      <c r="B22" s="146" t="s">
        <v>63</v>
      </c>
      <c r="C22" s="292"/>
      <c r="D22" s="292"/>
      <c r="E22" s="292"/>
      <c r="F22" s="287"/>
      <c r="G22" s="303">
        <f t="shared" si="2"/>
        <v>0</v>
      </c>
    </row>
    <row r="23" spans="1:8" ht="20.100000000000001" customHeight="1" x14ac:dyDescent="0.2">
      <c r="A23" s="173" t="s">
        <v>173</v>
      </c>
      <c r="B23" s="146" t="s">
        <v>64</v>
      </c>
      <c r="C23" s="287"/>
      <c r="D23" s="287"/>
      <c r="E23" s="287"/>
      <c r="F23" s="287"/>
      <c r="G23" s="303">
        <f t="shared" si="2"/>
        <v>0</v>
      </c>
    </row>
    <row r="24" spans="1:8" ht="20.100000000000001" customHeight="1" x14ac:dyDescent="0.2">
      <c r="A24" s="173" t="s">
        <v>174</v>
      </c>
      <c r="B24" s="146" t="s">
        <v>65</v>
      </c>
      <c r="C24" s="287"/>
      <c r="D24" s="292"/>
      <c r="E24" s="292"/>
      <c r="F24" s="292"/>
      <c r="G24" s="303">
        <f t="shared" si="2"/>
        <v>0</v>
      </c>
    </row>
    <row r="25" spans="1:8" ht="20.100000000000001" customHeight="1" x14ac:dyDescent="0.2">
      <c r="A25" s="173" t="s">
        <v>175</v>
      </c>
      <c r="B25" s="146" t="s">
        <v>66</v>
      </c>
      <c r="C25" s="287"/>
      <c r="D25" s="287"/>
      <c r="E25" s="287"/>
      <c r="F25" s="292"/>
      <c r="G25" s="303">
        <f t="shared" si="2"/>
        <v>0</v>
      </c>
      <c r="H25" s="94"/>
    </row>
    <row r="26" spans="1:8" ht="20.100000000000001" customHeight="1" thickBot="1" x14ac:dyDescent="0.25">
      <c r="A26" s="174" t="s">
        <v>330</v>
      </c>
      <c r="B26" s="175" t="s">
        <v>67</v>
      </c>
      <c r="C26" s="294"/>
      <c r="D26" s="294"/>
      <c r="E26" s="294"/>
      <c r="F26" s="288"/>
      <c r="G26" s="302">
        <f>SUM(C26:F26)</f>
        <v>0</v>
      </c>
    </row>
    <row r="27" spans="1:8" ht="20.100000000000001" customHeight="1" thickBot="1" x14ac:dyDescent="0.25">
      <c r="A27" s="189">
        <v>62</v>
      </c>
      <c r="B27" s="190" t="s">
        <v>68</v>
      </c>
      <c r="C27" s="301">
        <f>SUM(C16:C25)</f>
        <v>0</v>
      </c>
      <c r="D27" s="300">
        <f>SUM(D16:D25)</f>
        <v>0</v>
      </c>
      <c r="E27" s="301">
        <f>SUM(E16:E25)</f>
        <v>0</v>
      </c>
      <c r="F27" s="300">
        <f>SUM(F16:F26)</f>
        <v>0</v>
      </c>
      <c r="G27" s="301">
        <f>SUM(C27:F27)</f>
        <v>0</v>
      </c>
    </row>
    <row r="28" spans="1:8" ht="28.5" customHeight="1" x14ac:dyDescent="0.2">
      <c r="A28" s="179">
        <v>631</v>
      </c>
      <c r="B28" s="180" t="s">
        <v>138</v>
      </c>
      <c r="C28" s="287"/>
      <c r="D28" s="287"/>
      <c r="E28" s="287"/>
      <c r="F28" s="292"/>
      <c r="G28" s="304">
        <f>C28+D28+E28</f>
        <v>0</v>
      </c>
    </row>
    <row r="29" spans="1:8" ht="28.5" customHeight="1" x14ac:dyDescent="0.2">
      <c r="A29" s="179" t="s">
        <v>139</v>
      </c>
      <c r="B29" s="180" t="s">
        <v>140</v>
      </c>
      <c r="C29" s="578"/>
      <c r="D29" s="578"/>
      <c r="E29" s="578"/>
      <c r="F29" s="292"/>
      <c r="G29" s="579">
        <f>C29+D29+E29</f>
        <v>0</v>
      </c>
    </row>
    <row r="30" spans="1:8" ht="27.75" customHeight="1" thickBot="1" x14ac:dyDescent="0.25">
      <c r="A30" s="181" t="s">
        <v>141</v>
      </c>
      <c r="B30" s="182" t="s">
        <v>142</v>
      </c>
      <c r="C30" s="288"/>
      <c r="D30" s="288"/>
      <c r="E30" s="288"/>
      <c r="F30" s="294"/>
      <c r="G30" s="306">
        <f>C30+D30+E30</f>
        <v>0</v>
      </c>
    </row>
    <row r="31" spans="1:8" ht="20.100000000000001" customHeight="1" thickBot="1" x14ac:dyDescent="0.25">
      <c r="A31" s="189">
        <v>63</v>
      </c>
      <c r="B31" s="190" t="s">
        <v>76</v>
      </c>
      <c r="C31" s="301">
        <f>SUM(C28:C30)</f>
        <v>0</v>
      </c>
      <c r="D31" s="301">
        <f t="shared" ref="D31:E31" si="3">SUM(D28:D30)</f>
        <v>0</v>
      </c>
      <c r="E31" s="301">
        <f t="shared" si="3"/>
        <v>0</v>
      </c>
      <c r="F31" s="289"/>
      <c r="G31" s="301">
        <f>SUM(C31:E31)</f>
        <v>0</v>
      </c>
    </row>
    <row r="32" spans="1:8" ht="20.100000000000001" customHeight="1" x14ac:dyDescent="0.2">
      <c r="A32" s="178" t="s">
        <v>178</v>
      </c>
      <c r="B32" s="177" t="s">
        <v>77</v>
      </c>
      <c r="C32" s="290"/>
      <c r="D32" s="290"/>
      <c r="E32" s="290"/>
      <c r="F32" s="291"/>
      <c r="G32" s="302">
        <f>SUM(C32:F32)</f>
        <v>0</v>
      </c>
    </row>
    <row r="33" spans="1:256" ht="20.100000000000001" customHeight="1" x14ac:dyDescent="0.2">
      <c r="A33" s="183" t="s">
        <v>179</v>
      </c>
      <c r="B33" s="184" t="s">
        <v>78</v>
      </c>
      <c r="C33" s="287"/>
      <c r="D33" s="287"/>
      <c r="E33" s="287"/>
      <c r="F33" s="292"/>
      <c r="G33" s="303">
        <f t="shared" ref="G33:G38" si="4">SUM(C33:F33)</f>
        <v>0</v>
      </c>
    </row>
    <row r="34" spans="1:256" ht="20.100000000000001" customHeight="1" x14ac:dyDescent="0.2">
      <c r="A34" s="183" t="s">
        <v>180</v>
      </c>
      <c r="B34" s="184" t="s">
        <v>79</v>
      </c>
      <c r="C34" s="287"/>
      <c r="D34" s="287"/>
      <c r="E34" s="287"/>
      <c r="F34" s="292"/>
      <c r="G34" s="303">
        <f t="shared" si="4"/>
        <v>0</v>
      </c>
    </row>
    <row r="35" spans="1:256" ht="20.100000000000001" customHeight="1" x14ac:dyDescent="0.2">
      <c r="A35" s="183" t="s">
        <v>191</v>
      </c>
      <c r="B35" s="184" t="s">
        <v>80</v>
      </c>
      <c r="C35" s="287"/>
      <c r="D35" s="287"/>
      <c r="E35" s="287"/>
      <c r="F35" s="292"/>
      <c r="G35" s="303">
        <f t="shared" si="4"/>
        <v>0</v>
      </c>
    </row>
    <row r="36" spans="1:256" ht="30.75" customHeight="1" x14ac:dyDescent="0.2">
      <c r="A36" s="183">
        <v>645</v>
      </c>
      <c r="B36" s="184" t="s">
        <v>81</v>
      </c>
      <c r="C36" s="287"/>
      <c r="D36" s="287"/>
      <c r="E36" s="287"/>
      <c r="F36" s="292"/>
      <c r="G36" s="303">
        <f t="shared" si="4"/>
        <v>0</v>
      </c>
    </row>
    <row r="37" spans="1:256" ht="20.100000000000001" customHeight="1" x14ac:dyDescent="0.2">
      <c r="A37" s="183">
        <v>647</v>
      </c>
      <c r="B37" s="184" t="s">
        <v>82</v>
      </c>
      <c r="C37" s="287"/>
      <c r="D37" s="287"/>
      <c r="E37" s="287"/>
      <c r="F37" s="292"/>
      <c r="G37" s="303">
        <f t="shared" si="4"/>
        <v>0</v>
      </c>
    </row>
    <row r="38" spans="1:256" ht="20.100000000000001" customHeight="1" thickBot="1" x14ac:dyDescent="0.25">
      <c r="A38" s="185">
        <v>648</v>
      </c>
      <c r="B38" s="186" t="s">
        <v>83</v>
      </c>
      <c r="C38" s="288"/>
      <c r="D38" s="288"/>
      <c r="E38" s="288"/>
      <c r="F38" s="294"/>
      <c r="G38" s="304">
        <f t="shared" si="4"/>
        <v>0</v>
      </c>
    </row>
    <row r="39" spans="1:256" ht="20.100000000000001" customHeight="1" thickBot="1" x14ac:dyDescent="0.25">
      <c r="A39" s="189">
        <v>64</v>
      </c>
      <c r="B39" s="190" t="s">
        <v>87</v>
      </c>
      <c r="C39" s="544">
        <f>SUM(C32:C38)</f>
        <v>0</v>
      </c>
      <c r="D39" s="545">
        <f>SUM(D32:D38)</f>
        <v>0</v>
      </c>
      <c r="E39" s="544">
        <f>SUM(E32:E38)</f>
        <v>0</v>
      </c>
      <c r="F39" s="289"/>
      <c r="G39" s="544">
        <f>SUM(C39:F39)</f>
        <v>0</v>
      </c>
    </row>
    <row r="40" spans="1:256" ht="33" customHeight="1" thickBot="1" x14ac:dyDescent="0.25">
      <c r="A40" s="187" t="s">
        <v>247</v>
      </c>
      <c r="B40" s="188" t="s">
        <v>91</v>
      </c>
      <c r="C40" s="305"/>
      <c r="D40" s="295"/>
      <c r="E40" s="295"/>
      <c r="F40" s="296"/>
      <c r="G40" s="306">
        <f>SUM(C40:F40)</f>
        <v>0</v>
      </c>
    </row>
    <row r="41" spans="1:256" ht="56.25" customHeight="1" thickBot="1" x14ac:dyDescent="0.25">
      <c r="A41" s="189">
        <v>68</v>
      </c>
      <c r="B41" s="190" t="s">
        <v>92</v>
      </c>
      <c r="C41" s="301">
        <f>SUM(C40)</f>
        <v>0</v>
      </c>
      <c r="D41" s="300">
        <f>SUM(D40)</f>
        <v>0</v>
      </c>
      <c r="E41" s="301">
        <f>SUM(E40)</f>
        <v>0</v>
      </c>
      <c r="F41" s="289"/>
      <c r="G41" s="301">
        <f>SUM(C41:F41)</f>
        <v>0</v>
      </c>
    </row>
    <row r="42" spans="1:256" s="56" customFormat="1" ht="20.100000000000001" customHeight="1" thickBot="1" x14ac:dyDescent="0.25">
      <c r="A42" s="814" t="s">
        <v>94</v>
      </c>
      <c r="B42" s="814"/>
      <c r="C42" s="301">
        <f>C15+C27+C31+C39+C41</f>
        <v>0</v>
      </c>
      <c r="D42" s="300">
        <f>D15+D27+D31+D39+D41</f>
        <v>0</v>
      </c>
      <c r="E42" s="301">
        <f>E15+E27+E31+E39+E41</f>
        <v>0</v>
      </c>
      <c r="F42" s="300">
        <f>F15+F27+F31+F39+F41</f>
        <v>0</v>
      </c>
      <c r="G42" s="301">
        <f>G15+G27+G31+G39+G41</f>
        <v>0</v>
      </c>
      <c r="H42" s="55"/>
      <c r="I42" s="95"/>
      <c r="J42" s="55"/>
      <c r="K42" s="95"/>
      <c r="L42" s="73"/>
      <c r="M42" s="96"/>
      <c r="N42" s="55"/>
      <c r="O42" s="55"/>
      <c r="P42" s="95"/>
      <c r="Q42" s="55"/>
      <c r="R42" s="95"/>
      <c r="S42" s="73"/>
      <c r="T42" s="96"/>
      <c r="U42" s="55"/>
      <c r="V42" s="55"/>
      <c r="W42" s="95"/>
      <c r="X42" s="55"/>
      <c r="Y42" s="95"/>
      <c r="Z42" s="73"/>
      <c r="AA42" s="96"/>
      <c r="AB42" s="55"/>
      <c r="AC42" s="55"/>
      <c r="AD42" s="95"/>
      <c r="AE42" s="55"/>
      <c r="AF42" s="95"/>
      <c r="AG42" s="73"/>
      <c r="AH42" s="96"/>
      <c r="AI42" s="55"/>
      <c r="AJ42" s="55"/>
      <c r="AK42" s="95"/>
      <c r="AL42" s="55"/>
      <c r="AM42" s="95"/>
      <c r="AN42" s="73"/>
      <c r="AO42" s="96"/>
      <c r="AP42" s="55"/>
      <c r="AQ42" s="55"/>
      <c r="AR42" s="95"/>
      <c r="AS42" s="55"/>
      <c r="AT42" s="95"/>
      <c r="AU42" s="73"/>
      <c r="AV42" s="96"/>
      <c r="AW42" s="55"/>
      <c r="AX42" s="55"/>
      <c r="AY42" s="95"/>
      <c r="AZ42" s="55"/>
      <c r="BA42" s="95"/>
      <c r="BB42" s="73"/>
      <c r="BC42" s="96"/>
      <c r="BD42" s="55"/>
      <c r="BE42" s="55"/>
      <c r="BF42" s="95"/>
      <c r="BG42" s="55"/>
      <c r="BH42" s="95"/>
      <c r="BI42" s="73"/>
      <c r="BJ42" s="96"/>
      <c r="BK42" s="55"/>
      <c r="BL42" s="55"/>
      <c r="BM42" s="95"/>
      <c r="BN42" s="55"/>
      <c r="BO42" s="95"/>
      <c r="BP42" s="73"/>
      <c r="BQ42" s="96"/>
      <c r="BR42" s="55"/>
      <c r="BS42" s="55"/>
      <c r="BT42" s="95"/>
      <c r="BU42" s="55"/>
      <c r="BV42" s="95"/>
      <c r="BW42" s="73"/>
      <c r="BX42" s="96"/>
      <c r="BY42" s="55"/>
      <c r="BZ42" s="55"/>
      <c r="CA42" s="95"/>
      <c r="CB42" s="55"/>
      <c r="CC42" s="95"/>
      <c r="CD42" s="73"/>
      <c r="CE42" s="96"/>
      <c r="CF42" s="55"/>
      <c r="CG42" s="55"/>
      <c r="CH42" s="95"/>
      <c r="CI42" s="55"/>
      <c r="CJ42" s="95"/>
      <c r="CK42" s="73"/>
      <c r="CL42" s="96"/>
      <c r="CM42" s="55"/>
      <c r="CN42" s="55"/>
      <c r="CO42" s="95"/>
      <c r="CP42" s="55"/>
      <c r="CQ42" s="95"/>
      <c r="CR42" s="73"/>
      <c r="CS42" s="96"/>
      <c r="CT42" s="55"/>
      <c r="CU42" s="55"/>
      <c r="CV42" s="95"/>
      <c r="CW42" s="55"/>
      <c r="CX42" s="95"/>
      <c r="CY42" s="73"/>
      <c r="CZ42" s="96"/>
      <c r="DA42" s="55"/>
      <c r="DB42" s="55"/>
      <c r="DC42" s="95"/>
      <c r="DD42" s="55"/>
      <c r="DE42" s="95"/>
      <c r="DF42" s="73"/>
      <c r="DG42" s="96"/>
      <c r="DH42" s="55"/>
      <c r="DI42" s="55"/>
      <c r="DJ42" s="95"/>
      <c r="DK42" s="55"/>
      <c r="DL42" s="95"/>
      <c r="DM42" s="73"/>
      <c r="DN42" s="96"/>
      <c r="DO42" s="55"/>
      <c r="DP42" s="55"/>
      <c r="DQ42" s="95"/>
      <c r="DR42" s="55"/>
      <c r="DS42" s="95"/>
      <c r="DT42" s="73"/>
      <c r="DU42" s="96"/>
      <c r="DV42" s="55"/>
      <c r="DW42" s="55"/>
      <c r="DX42" s="95"/>
      <c r="DY42" s="55"/>
      <c r="DZ42" s="95"/>
      <c r="EA42" s="73"/>
      <c r="EB42" s="96"/>
      <c r="EC42" s="55"/>
      <c r="ED42" s="55"/>
      <c r="EE42" s="95"/>
      <c r="EF42" s="55"/>
      <c r="EG42" s="95"/>
      <c r="EH42" s="73"/>
      <c r="EI42" s="96"/>
      <c r="EJ42" s="55"/>
      <c r="EK42" s="55"/>
      <c r="EL42" s="95"/>
      <c r="EM42" s="55"/>
      <c r="EN42" s="95"/>
      <c r="EO42" s="73"/>
      <c r="EP42" s="96"/>
      <c r="EQ42" s="55"/>
      <c r="ER42" s="55"/>
      <c r="ES42" s="95"/>
      <c r="ET42" s="55"/>
      <c r="EU42" s="95"/>
      <c r="EV42" s="73"/>
      <c r="EW42" s="96"/>
      <c r="EX42" s="55"/>
      <c r="EY42" s="55"/>
      <c r="EZ42" s="95"/>
      <c r="FA42" s="55"/>
      <c r="FB42" s="95"/>
      <c r="FC42" s="73"/>
      <c r="FD42" s="96"/>
      <c r="FE42" s="55"/>
      <c r="FF42" s="55"/>
      <c r="FG42" s="95"/>
      <c r="FH42" s="55"/>
      <c r="FI42" s="95"/>
      <c r="FJ42" s="73"/>
      <c r="FK42" s="96"/>
      <c r="FL42" s="55"/>
      <c r="FM42" s="55"/>
      <c r="FN42" s="95"/>
      <c r="FO42" s="55"/>
      <c r="FP42" s="95"/>
      <c r="FQ42" s="73"/>
      <c r="FR42" s="96"/>
      <c r="FS42" s="55"/>
      <c r="FT42" s="55"/>
      <c r="FU42" s="95"/>
      <c r="FV42" s="55"/>
      <c r="FW42" s="95"/>
      <c r="FX42" s="73"/>
      <c r="FY42" s="96"/>
      <c r="FZ42" s="55"/>
      <c r="GA42" s="55"/>
      <c r="GB42" s="95"/>
      <c r="GC42" s="55"/>
      <c r="GD42" s="95"/>
      <c r="GE42" s="73"/>
      <c r="GF42" s="96"/>
      <c r="GG42" s="55"/>
      <c r="GH42" s="55"/>
      <c r="GI42" s="95"/>
      <c r="GJ42" s="55"/>
      <c r="GK42" s="95"/>
      <c r="GL42" s="73"/>
      <c r="GM42" s="96"/>
      <c r="GN42" s="55"/>
      <c r="GO42" s="55"/>
      <c r="GP42" s="95"/>
      <c r="GQ42" s="55"/>
      <c r="GR42" s="95"/>
      <c r="GS42" s="73"/>
      <c r="GT42" s="96"/>
      <c r="GU42" s="55"/>
      <c r="GV42" s="55"/>
      <c r="GW42" s="95"/>
      <c r="GX42" s="55"/>
      <c r="GY42" s="95"/>
      <c r="GZ42" s="73"/>
      <c r="HA42" s="96"/>
      <c r="HB42" s="55"/>
      <c r="HC42" s="55"/>
      <c r="HD42" s="95"/>
      <c r="HE42" s="55"/>
      <c r="HF42" s="95"/>
      <c r="HG42" s="73"/>
      <c r="HH42" s="96"/>
      <c r="HI42" s="55"/>
      <c r="HJ42" s="55"/>
      <c r="HK42" s="95"/>
      <c r="HL42" s="55"/>
      <c r="HM42" s="95"/>
      <c r="HN42" s="73"/>
      <c r="HO42" s="96"/>
      <c r="HP42" s="55"/>
      <c r="HQ42" s="55"/>
      <c r="HR42" s="95"/>
      <c r="HS42" s="55"/>
      <c r="HT42" s="95"/>
      <c r="HU42" s="73"/>
      <c r="HV42" s="96"/>
      <c r="HW42" s="55"/>
      <c r="HX42" s="55"/>
      <c r="HY42" s="95"/>
      <c r="HZ42" s="55"/>
      <c r="IA42" s="95"/>
      <c r="IB42" s="73"/>
      <c r="IC42" s="96"/>
      <c r="ID42" s="55"/>
      <c r="IE42" s="55"/>
      <c r="IF42" s="95"/>
      <c r="IG42" s="55"/>
      <c r="IH42" s="95"/>
      <c r="II42" s="73"/>
      <c r="IJ42" s="96"/>
      <c r="IK42" s="55"/>
      <c r="IL42" s="55"/>
      <c r="IM42" s="95"/>
      <c r="IN42" s="55"/>
      <c r="IO42" s="95"/>
      <c r="IP42" s="73"/>
      <c r="IQ42" s="96"/>
      <c r="IR42" s="55"/>
      <c r="IS42" s="55"/>
      <c r="IT42" s="93"/>
      <c r="IU42" s="92"/>
      <c r="IV42" s="93"/>
    </row>
    <row r="43" spans="1:256" ht="23.25" customHeight="1" thickBot="1" x14ac:dyDescent="0.25">
      <c r="A43" s="471">
        <v>862</v>
      </c>
      <c r="B43" s="546" t="s">
        <v>315</v>
      </c>
      <c r="C43" s="547"/>
      <c r="D43" s="547"/>
      <c r="E43" s="547"/>
      <c r="F43" s="472"/>
      <c r="G43" s="581">
        <f>SUM(C43:E43)</f>
        <v>0</v>
      </c>
    </row>
    <row r="44" spans="1:256" s="50" customFormat="1" ht="20.100000000000001" customHeight="1" thickBot="1" x14ac:dyDescent="0.3">
      <c r="A44" s="189">
        <v>86</v>
      </c>
      <c r="B44" s="190" t="s">
        <v>95</v>
      </c>
      <c r="C44" s="301">
        <f>C43</f>
        <v>0</v>
      </c>
      <c r="D44" s="301">
        <f>D43</f>
        <v>0</v>
      </c>
      <c r="E44" s="301">
        <f>E43</f>
        <v>0</v>
      </c>
      <c r="F44" s="289"/>
      <c r="G44" s="301">
        <f>SUM(C44:F44)</f>
        <v>0</v>
      </c>
    </row>
    <row r="45" spans="1:256" ht="36" customHeight="1" thickBot="1" x14ac:dyDescent="0.25">
      <c r="A45" s="814" t="s">
        <v>21</v>
      </c>
      <c r="B45" s="814"/>
      <c r="C45" s="301">
        <f>C42+C44</f>
        <v>0</v>
      </c>
      <c r="D45" s="300">
        <f>D42+D44</f>
        <v>0</v>
      </c>
      <c r="E45" s="301">
        <f>E42+E44</f>
        <v>0</v>
      </c>
      <c r="F45" s="300">
        <f>F42+F44</f>
        <v>0</v>
      </c>
      <c r="G45" s="301">
        <f>G42+G44</f>
        <v>0</v>
      </c>
      <c r="H45" s="52"/>
      <c r="I45" s="52"/>
      <c r="J45" s="52"/>
    </row>
    <row r="46" spans="1:256" x14ac:dyDescent="0.2">
      <c r="A46" s="42"/>
      <c r="B46" s="42"/>
      <c r="C46" s="42"/>
      <c r="D46" s="48"/>
      <c r="E46" s="48"/>
      <c r="F46" s="51"/>
    </row>
  </sheetData>
  <sheetProtection algorithmName="SHA-512" hashValue="+yTo5X5/c7OxPkcrM1FQRRsuHVrJChAHF8wxVlCEuBg6BrpvM5Q1ZDXfZlm5GK18pNeItxE+V47bctl/LKOGQw==" saltValue="7frWUTZvnUrzKOmxwnmGqw=="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topLeftCell="A3" zoomScale="90" zoomScaleNormal="90" workbookViewId="0">
      <selection activeCell="C34" sqref="C34"/>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18" t="s">
        <v>0</v>
      </c>
      <c r="B1" s="818"/>
      <c r="C1" s="818"/>
      <c r="D1" s="818"/>
      <c r="E1" s="818"/>
      <c r="F1" s="818"/>
      <c r="G1" s="818"/>
    </row>
    <row r="3" spans="1:7" ht="23.25" x14ac:dyDescent="0.2">
      <c r="A3" s="810" t="s">
        <v>134</v>
      </c>
      <c r="B3" s="810"/>
      <c r="C3" s="810"/>
      <c r="D3" s="810"/>
      <c r="E3" s="810"/>
      <c r="F3" s="810"/>
      <c r="G3" s="810"/>
    </row>
    <row r="4" spans="1:7" s="45" customFormat="1" ht="23.25" x14ac:dyDescent="0.35">
      <c r="D4" s="48"/>
      <c r="G4" s="46"/>
    </row>
    <row r="6" spans="1:7" ht="27" customHeight="1" x14ac:dyDescent="0.2">
      <c r="B6" s="840" t="s">
        <v>477</v>
      </c>
      <c r="C6" s="840"/>
      <c r="D6" s="840"/>
      <c r="E6" s="840"/>
      <c r="F6" s="840"/>
      <c r="G6" s="840"/>
    </row>
    <row r="7" spans="1:7" ht="15.75" x14ac:dyDescent="0.2">
      <c r="F7" s="111"/>
      <c r="G7" s="111"/>
    </row>
    <row r="8" spans="1:7" ht="15" thickBot="1" x14ac:dyDescent="0.25"/>
    <row r="9" spans="1:7" x14ac:dyDescent="0.2">
      <c r="A9" s="851" t="s">
        <v>151</v>
      </c>
      <c r="B9" s="849" t="s">
        <v>19</v>
      </c>
      <c r="C9" s="812" t="s">
        <v>129</v>
      </c>
      <c r="D9" s="62"/>
      <c r="E9" s="847" t="s">
        <v>151</v>
      </c>
      <c r="F9" s="849" t="s">
        <v>20</v>
      </c>
      <c r="G9" s="812" t="s">
        <v>129</v>
      </c>
    </row>
    <row r="10" spans="1:7" ht="15" thickBot="1" x14ac:dyDescent="0.25">
      <c r="A10" s="852"/>
      <c r="B10" s="853"/>
      <c r="C10" s="839"/>
      <c r="D10" s="62"/>
      <c r="E10" s="848"/>
      <c r="F10" s="850"/>
      <c r="G10" s="839"/>
    </row>
    <row r="11" spans="1:7" ht="36.75" customHeight="1" x14ac:dyDescent="0.2">
      <c r="A11" s="191">
        <v>60</v>
      </c>
      <c r="B11" s="192" t="s">
        <v>54</v>
      </c>
      <c r="C11" s="504"/>
      <c r="D11" s="55"/>
      <c r="E11" s="169">
        <v>70</v>
      </c>
      <c r="F11" s="204" t="s">
        <v>112</v>
      </c>
      <c r="G11" s="511">
        <f>G38</f>
        <v>0</v>
      </c>
    </row>
    <row r="12" spans="1:7" ht="20.100000000000001" customHeight="1" x14ac:dyDescent="0.2">
      <c r="A12" s="193">
        <v>61</v>
      </c>
      <c r="B12" s="194" t="s">
        <v>57</v>
      </c>
      <c r="C12" s="505"/>
      <c r="D12" s="55"/>
      <c r="E12" s="200"/>
      <c r="F12" s="201"/>
      <c r="G12" s="512"/>
    </row>
    <row r="13" spans="1:7" ht="20.100000000000001" customHeight="1" x14ac:dyDescent="0.25">
      <c r="A13" s="195">
        <v>62</v>
      </c>
      <c r="B13" s="196" t="s">
        <v>68</v>
      </c>
      <c r="C13" s="548"/>
      <c r="D13" s="55"/>
      <c r="E13" s="200"/>
      <c r="F13" s="201"/>
      <c r="G13" s="512"/>
    </row>
    <row r="14" spans="1:7" ht="20.100000000000001" customHeight="1" x14ac:dyDescent="0.2">
      <c r="A14" s="193">
        <v>63</v>
      </c>
      <c r="B14" s="194" t="s">
        <v>76</v>
      </c>
      <c r="C14" s="506">
        <f>C39</f>
        <v>0</v>
      </c>
      <c r="D14" s="73"/>
      <c r="E14" s="202"/>
      <c r="F14" s="203"/>
      <c r="G14" s="513"/>
    </row>
    <row r="15" spans="1:7" ht="20.100000000000001" customHeight="1" x14ac:dyDescent="0.2">
      <c r="A15" s="195">
        <v>64</v>
      </c>
      <c r="B15" s="196" t="s">
        <v>87</v>
      </c>
      <c r="C15" s="507">
        <f>C42</f>
        <v>0</v>
      </c>
      <c r="D15" s="55"/>
      <c r="E15" s="170">
        <v>74</v>
      </c>
      <c r="F15" s="195" t="s">
        <v>103</v>
      </c>
      <c r="G15" s="514">
        <f>G49</f>
        <v>0</v>
      </c>
    </row>
    <row r="16" spans="1:7" ht="20.100000000000001" customHeight="1" x14ac:dyDescent="0.2">
      <c r="A16" s="193">
        <v>65</v>
      </c>
      <c r="B16" s="194" t="s">
        <v>88</v>
      </c>
      <c r="C16" s="508"/>
      <c r="D16" s="52"/>
      <c r="E16" s="171">
        <v>75</v>
      </c>
      <c r="F16" s="193" t="s">
        <v>102</v>
      </c>
      <c r="G16" s="516"/>
    </row>
    <row r="17" spans="1:206" ht="20.100000000000001" customHeight="1" x14ac:dyDescent="0.2">
      <c r="A17" s="195">
        <v>66</v>
      </c>
      <c r="B17" s="196" t="s">
        <v>89</v>
      </c>
      <c r="C17" s="505"/>
      <c r="D17" s="52"/>
      <c r="E17" s="170">
        <v>76</v>
      </c>
      <c r="F17" s="195" t="s">
        <v>101</v>
      </c>
      <c r="G17" s="517"/>
    </row>
    <row r="18" spans="1:206" ht="20.100000000000001" customHeight="1" x14ac:dyDescent="0.2">
      <c r="A18" s="193">
        <v>67</v>
      </c>
      <c r="B18" s="194" t="s">
        <v>90</v>
      </c>
      <c r="C18" s="508"/>
      <c r="D18" s="52"/>
      <c r="E18" s="171">
        <v>77</v>
      </c>
      <c r="F18" s="193" t="s">
        <v>100</v>
      </c>
      <c r="G18" s="516"/>
    </row>
    <row r="19" spans="1:206" ht="36" customHeight="1" x14ac:dyDescent="0.2">
      <c r="A19" s="195">
        <v>68</v>
      </c>
      <c r="B19" s="199" t="s">
        <v>92</v>
      </c>
      <c r="C19" s="505"/>
      <c r="D19" s="52"/>
      <c r="E19" s="170">
        <v>78</v>
      </c>
      <c r="F19" s="195" t="s">
        <v>99</v>
      </c>
      <c r="G19" s="517"/>
    </row>
    <row r="20" spans="1:206" ht="20.100000000000001" customHeight="1" thickBot="1" x14ac:dyDescent="0.25">
      <c r="A20" s="197">
        <v>69</v>
      </c>
      <c r="B20" s="198" t="s">
        <v>93</v>
      </c>
      <c r="C20" s="509"/>
      <c r="D20" s="473"/>
      <c r="E20" s="172">
        <v>79</v>
      </c>
      <c r="F20" s="197" t="s">
        <v>98</v>
      </c>
      <c r="G20" s="518"/>
    </row>
    <row r="21" spans="1:206" ht="18.75" customHeight="1" thickBot="1" x14ac:dyDescent="0.25">
      <c r="A21" s="841" t="s">
        <v>94</v>
      </c>
      <c r="B21" s="842"/>
      <c r="C21" s="297">
        <f>C11+C12+C13+C14+C15+C19+C16+C17+C18</f>
        <v>0</v>
      </c>
      <c r="D21" s="52"/>
      <c r="E21" s="841" t="s">
        <v>97</v>
      </c>
      <c r="F21" s="842"/>
      <c r="G21" s="515">
        <f>G11+G15+G16+G17+G18+G19+G20</f>
        <v>0</v>
      </c>
    </row>
    <row r="22" spans="1:206" ht="18.75" thickBot="1" x14ac:dyDescent="0.25">
      <c r="A22" s="205">
        <v>86</v>
      </c>
      <c r="B22" s="206" t="s">
        <v>95</v>
      </c>
      <c r="C22" s="510">
        <f>C45</f>
        <v>0</v>
      </c>
      <c r="D22" s="55"/>
      <c r="E22" s="171">
        <v>87</v>
      </c>
      <c r="F22" s="207" t="s">
        <v>96</v>
      </c>
      <c r="G22" s="517">
        <f>C22</f>
        <v>0</v>
      </c>
    </row>
    <row r="23" spans="1:206" ht="18.75" thickBot="1" x14ac:dyDescent="0.25">
      <c r="A23" s="841" t="s">
        <v>21</v>
      </c>
      <c r="B23" s="842"/>
      <c r="C23" s="298">
        <f>+C21+C22</f>
        <v>0</v>
      </c>
      <c r="D23" s="52"/>
      <c r="E23" s="841" t="s">
        <v>22</v>
      </c>
      <c r="F23" s="842"/>
      <c r="G23" s="515">
        <f>G21+G22</f>
        <v>0</v>
      </c>
    </row>
    <row r="24" spans="1:206" s="42" customFormat="1" ht="18" x14ac:dyDescent="0.2">
      <c r="A24" s="98"/>
      <c r="B24" s="98"/>
      <c r="C24" s="52"/>
      <c r="D24" s="52"/>
      <c r="E24" s="98"/>
      <c r="F24" s="98"/>
      <c r="G24" s="9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8"/>
      <c r="B25" s="98"/>
      <c r="C25" s="52"/>
      <c r="D25" s="52"/>
      <c r="E25" s="98"/>
      <c r="F25" s="98"/>
      <c r="G25" s="9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8"/>
      <c r="B26" s="98"/>
      <c r="C26" s="52"/>
      <c r="D26" s="52"/>
      <c r="E26" s="98"/>
      <c r="F26" s="98"/>
      <c r="G26" s="9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8"/>
      <c r="B27" s="98"/>
      <c r="C27" s="52"/>
      <c r="D27" s="52"/>
      <c r="E27" s="98"/>
      <c r="F27" s="98"/>
      <c r="G27" s="9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37" t="s">
        <v>200</v>
      </c>
      <c r="B29" s="837"/>
      <c r="C29" s="837"/>
      <c r="E29" s="837" t="s">
        <v>199</v>
      </c>
      <c r="F29" s="838"/>
      <c r="G29" s="838"/>
    </row>
    <row r="30" spans="1:206" ht="14.25" customHeight="1" x14ac:dyDescent="0.2">
      <c r="A30" s="843" t="s">
        <v>298</v>
      </c>
      <c r="B30" s="843"/>
      <c r="C30" s="843"/>
      <c r="D30" s="843"/>
      <c r="E30" s="843"/>
      <c r="F30" s="843"/>
      <c r="G30" s="843"/>
    </row>
    <row r="31" spans="1:206" ht="15" thickBot="1" x14ac:dyDescent="0.25"/>
    <row r="32" spans="1:206" s="86" customFormat="1" ht="15.75" customHeight="1" x14ac:dyDescent="0.2">
      <c r="A32" s="849" t="s">
        <v>151</v>
      </c>
      <c r="B32" s="845" t="s">
        <v>150</v>
      </c>
      <c r="C32" s="847" t="s">
        <v>129</v>
      </c>
      <c r="D32" s="48"/>
      <c r="E32" s="798" t="s">
        <v>151</v>
      </c>
      <c r="F32" s="824" t="s">
        <v>150</v>
      </c>
      <c r="G32" s="812" t="s">
        <v>129</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50"/>
      <c r="B33" s="846"/>
      <c r="C33" s="848"/>
      <c r="E33" s="799"/>
      <c r="F33" s="844"/>
      <c r="G33" s="839"/>
    </row>
    <row r="34" spans="1:7" ht="23.25" customHeight="1" thickBot="1" x14ac:dyDescent="0.25">
      <c r="A34" s="455" t="s">
        <v>59</v>
      </c>
      <c r="B34" s="549" t="s">
        <v>301</v>
      </c>
      <c r="C34" s="550"/>
      <c r="E34" s="214" t="s">
        <v>231</v>
      </c>
      <c r="F34" s="215" t="s">
        <v>117</v>
      </c>
      <c r="G34" s="492"/>
    </row>
    <row r="35" spans="1:7" ht="20.100000000000001" customHeight="1" thickBot="1" x14ac:dyDescent="0.25">
      <c r="A35" s="225">
        <v>62</v>
      </c>
      <c r="B35" s="226" t="s">
        <v>68</v>
      </c>
      <c r="C35" s="227"/>
      <c r="E35" s="311">
        <v>70642</v>
      </c>
      <c r="F35" s="312" t="s">
        <v>251</v>
      </c>
      <c r="G35" s="493"/>
    </row>
    <row r="36" spans="1:7" ht="20.100000000000001" customHeight="1" x14ac:dyDescent="0.2">
      <c r="A36" s="208" t="s">
        <v>70</v>
      </c>
      <c r="B36" s="551" t="s">
        <v>265</v>
      </c>
      <c r="C36" s="552"/>
      <c r="E36" s="217">
        <v>707</v>
      </c>
      <c r="F36" s="141" t="s">
        <v>114</v>
      </c>
      <c r="G36" s="216"/>
    </row>
    <row r="37" spans="1:7" ht="23.25" customHeight="1" thickBot="1" x14ac:dyDescent="0.25">
      <c r="A37" s="313" t="s">
        <v>72</v>
      </c>
      <c r="B37" s="140" t="s">
        <v>73</v>
      </c>
      <c r="C37" s="489"/>
      <c r="E37" s="218">
        <v>708</v>
      </c>
      <c r="F37" s="164" t="s">
        <v>113</v>
      </c>
      <c r="G37" s="219"/>
    </row>
    <row r="38" spans="1:7" ht="33.75" customHeight="1" thickBot="1" x14ac:dyDescent="0.25">
      <c r="A38" s="209" t="s">
        <v>74</v>
      </c>
      <c r="B38" s="210" t="s">
        <v>75</v>
      </c>
      <c r="C38" s="490"/>
      <c r="E38" s="225">
        <v>70</v>
      </c>
      <c r="F38" s="299" t="s">
        <v>112</v>
      </c>
      <c r="G38" s="483">
        <f>SUM(G34:G37)</f>
        <v>0</v>
      </c>
    </row>
    <row r="39" spans="1:7" ht="19.5" customHeight="1" thickBot="1" x14ac:dyDescent="0.25">
      <c r="A39" s="225">
        <v>63</v>
      </c>
      <c r="B39" s="226" t="s">
        <v>76</v>
      </c>
      <c r="C39" s="481">
        <f>SUM(C36:C38)</f>
        <v>0</v>
      </c>
      <c r="E39" s="220">
        <v>741</v>
      </c>
      <c r="F39" s="221" t="s">
        <v>111</v>
      </c>
      <c r="G39" s="329"/>
    </row>
    <row r="40" spans="1:7" ht="32.25" customHeight="1" x14ac:dyDescent="0.2">
      <c r="A40" s="211" t="s">
        <v>84</v>
      </c>
      <c r="B40" s="553" t="s">
        <v>302</v>
      </c>
      <c r="C40" s="554"/>
      <c r="E40" s="220">
        <v>742</v>
      </c>
      <c r="F40" s="221" t="s">
        <v>110</v>
      </c>
      <c r="G40" s="216"/>
    </row>
    <row r="41" spans="1:7" ht="23.25" customHeight="1" thickBot="1" x14ac:dyDescent="0.25">
      <c r="A41" s="209" t="s">
        <v>85</v>
      </c>
      <c r="B41" s="212" t="s">
        <v>86</v>
      </c>
      <c r="C41" s="491"/>
      <c r="E41" s="220">
        <v>743</v>
      </c>
      <c r="F41" s="145" t="s">
        <v>109</v>
      </c>
      <c r="G41" s="216"/>
    </row>
    <row r="42" spans="1:7" ht="18.75" customHeight="1" thickBot="1" x14ac:dyDescent="0.25">
      <c r="A42" s="225">
        <v>64</v>
      </c>
      <c r="B42" s="226" t="s">
        <v>87</v>
      </c>
      <c r="C42" s="481">
        <f>SUM(C40:C41)</f>
        <v>0</v>
      </c>
      <c r="E42" s="220">
        <v>744</v>
      </c>
      <c r="F42" s="221" t="s">
        <v>108</v>
      </c>
      <c r="G42" s="216"/>
    </row>
    <row r="43" spans="1:7" ht="29.25" customHeight="1" x14ac:dyDescent="0.2">
      <c r="A43" s="213">
        <v>861</v>
      </c>
      <c r="B43" s="188" t="s">
        <v>316</v>
      </c>
      <c r="C43" s="491"/>
      <c r="E43" s="220">
        <v>7451</v>
      </c>
      <c r="F43" s="145" t="s">
        <v>107</v>
      </c>
      <c r="G43" s="216"/>
    </row>
    <row r="44" spans="1:7" ht="27" customHeight="1" thickBot="1" x14ac:dyDescent="0.25">
      <c r="A44" s="314">
        <v>862</v>
      </c>
      <c r="B44" s="555" t="s">
        <v>317</v>
      </c>
      <c r="C44" s="556"/>
      <c r="E44" s="220">
        <v>7452</v>
      </c>
      <c r="F44" s="146" t="s">
        <v>106</v>
      </c>
      <c r="G44" s="216"/>
    </row>
    <row r="45" spans="1:7" ht="20.100000000000001" customHeight="1" thickBot="1" x14ac:dyDescent="0.25">
      <c r="A45" s="225">
        <v>86</v>
      </c>
      <c r="B45" s="226" t="s">
        <v>95</v>
      </c>
      <c r="C45" s="481">
        <f>SUM(C43:C44)</f>
        <v>0</v>
      </c>
      <c r="E45" s="222">
        <v>746</v>
      </c>
      <c r="F45" s="145" t="s">
        <v>105</v>
      </c>
      <c r="G45" s="216"/>
    </row>
    <row r="46" spans="1:7" ht="20.100000000000001" customHeight="1" x14ac:dyDescent="0.2">
      <c r="E46" s="223">
        <v>747</v>
      </c>
      <c r="F46" s="146" t="s">
        <v>104</v>
      </c>
      <c r="G46" s="216"/>
    </row>
    <row r="47" spans="1:7" ht="19.5" customHeight="1" x14ac:dyDescent="0.2">
      <c r="A47" s="825" t="s">
        <v>318</v>
      </c>
      <c r="B47" s="826"/>
      <c r="C47" s="827"/>
      <c r="E47" s="223" t="s">
        <v>165</v>
      </c>
      <c r="F47" s="224" t="s">
        <v>167</v>
      </c>
      <c r="G47" s="216"/>
    </row>
    <row r="48" spans="1:7" ht="20.100000000000001" customHeight="1" thickBot="1" x14ac:dyDescent="0.25">
      <c r="A48" s="828"/>
      <c r="B48" s="829"/>
      <c r="C48" s="830"/>
      <c r="E48" s="223" t="s">
        <v>166</v>
      </c>
      <c r="F48" s="147" t="s">
        <v>168</v>
      </c>
      <c r="G48" s="216"/>
    </row>
    <row r="49" spans="1:7" ht="20.100000000000001" customHeight="1" thickBot="1" x14ac:dyDescent="0.25">
      <c r="A49" s="831"/>
      <c r="B49" s="832"/>
      <c r="C49" s="833"/>
      <c r="E49" s="225">
        <v>74</v>
      </c>
      <c r="F49" s="226" t="s">
        <v>103</v>
      </c>
      <c r="G49" s="483">
        <f>SUM(G39:G48)</f>
        <v>0</v>
      </c>
    </row>
    <row r="50" spans="1:7" ht="22.5" customHeight="1" x14ac:dyDescent="0.2">
      <c r="A50" s="834"/>
      <c r="B50" s="835"/>
      <c r="C50" s="836"/>
      <c r="D50" s="87"/>
    </row>
    <row r="51" spans="1:7" ht="20.100000000000001" customHeight="1" x14ac:dyDescent="0.2">
      <c r="A51" s="88"/>
      <c r="B51" s="90"/>
      <c r="C51" s="89"/>
      <c r="D51" s="87"/>
    </row>
    <row r="52" spans="1:7" ht="25.5" customHeight="1" x14ac:dyDescent="0.2">
      <c r="A52" s="88"/>
      <c r="B52" s="90"/>
      <c r="C52" s="89"/>
    </row>
    <row r="53" spans="1:7" ht="20.100000000000001" customHeight="1" x14ac:dyDescent="0.2">
      <c r="A53" s="74"/>
      <c r="B53" s="74"/>
      <c r="C53" s="74"/>
    </row>
    <row r="54" spans="1:7" ht="20.100000000000001" customHeight="1" x14ac:dyDescent="0.2">
      <c r="A54" s="91"/>
      <c r="B54" s="91"/>
      <c r="C54" s="91"/>
    </row>
    <row r="55" spans="1:7" ht="20.100000000000001" customHeight="1" x14ac:dyDescent="0.2"/>
  </sheetData>
  <sheetProtection algorithmName="SHA-512" hashValue="MKvohcqJHY2D9xsSSL44Tre9Ngmld42FuHCfSaUgq2JCkNTLSMEzWk7GxITiD1Xj8gFrdj5eAkQ9m/qn3WN0qg==" saltValue="mYheOJ2pWV3KHx0NpG3BQw=="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54" t="s">
        <v>0</v>
      </c>
      <c r="B1" s="855"/>
      <c r="C1" s="855"/>
      <c r="D1" s="855"/>
      <c r="E1" s="855"/>
      <c r="F1" s="855"/>
      <c r="G1" s="855"/>
      <c r="H1" s="855"/>
      <c r="I1" s="856"/>
    </row>
    <row r="2" spans="1:10" ht="9.75" customHeight="1" x14ac:dyDescent="0.2"/>
    <row r="3" spans="1:10" ht="23.25" x14ac:dyDescent="0.2">
      <c r="B3" s="863" t="s">
        <v>146</v>
      </c>
      <c r="C3" s="864"/>
      <c r="D3" s="864"/>
      <c r="E3" s="864"/>
      <c r="F3" s="864"/>
      <c r="G3" s="864"/>
      <c r="H3" s="864"/>
      <c r="I3" s="865"/>
    </row>
    <row r="4" spans="1:10" ht="23.25" x14ac:dyDescent="0.35">
      <c r="B4" s="5"/>
      <c r="C4" s="7"/>
      <c r="D4" s="6" t="s">
        <v>473</v>
      </c>
      <c r="E4" s="7"/>
      <c r="F4" s="8">
        <v>2019</v>
      </c>
      <c r="G4" s="7"/>
      <c r="H4" s="17"/>
      <c r="I4" s="18"/>
    </row>
    <row r="5" spans="1:10" ht="8.25" customHeight="1" x14ac:dyDescent="0.2"/>
    <row r="6" spans="1:10" ht="56.25" customHeight="1" x14ac:dyDescent="0.2">
      <c r="B6" s="857" t="s">
        <v>37</v>
      </c>
      <c r="C6" s="858"/>
      <c r="D6" s="858"/>
      <c r="E6" s="858"/>
      <c r="F6" s="858"/>
      <c r="G6" s="858"/>
      <c r="H6" s="858"/>
      <c r="I6" s="859"/>
      <c r="J6" s="19"/>
    </row>
    <row r="7" spans="1:10" ht="15" customHeight="1" x14ac:dyDescent="0.2"/>
    <row r="8" spans="1:10" s="75" customFormat="1" ht="15.75" x14ac:dyDescent="0.2">
      <c r="B8" s="339"/>
      <c r="C8" s="339"/>
      <c r="D8" s="339"/>
      <c r="E8" s="339"/>
      <c r="F8" s="339"/>
      <c r="G8" s="339"/>
      <c r="H8" s="339"/>
      <c r="I8" s="339"/>
    </row>
    <row r="9" spans="1:10" s="75" customFormat="1" ht="15.75" x14ac:dyDescent="0.2">
      <c r="B9" s="339"/>
      <c r="C9" s="339"/>
      <c r="D9" s="339"/>
      <c r="E9" s="339"/>
      <c r="F9" s="339"/>
      <c r="G9" s="339"/>
      <c r="H9" s="339"/>
      <c r="I9" s="339"/>
    </row>
    <row r="10" spans="1:10" s="75" customFormat="1" ht="15.75" x14ac:dyDescent="0.2">
      <c r="B10" s="339"/>
      <c r="C10" s="339"/>
      <c r="D10" s="339"/>
      <c r="E10" s="339"/>
      <c r="F10" s="339"/>
      <c r="G10" s="339"/>
      <c r="H10" s="339"/>
      <c r="I10" s="339"/>
    </row>
    <row r="11" spans="1:10" s="75" customFormat="1" ht="15.75" x14ac:dyDescent="0.2">
      <c r="B11" s="339"/>
      <c r="C11" s="339"/>
      <c r="D11" s="339"/>
      <c r="E11" s="339"/>
      <c r="F11" s="339"/>
      <c r="G11" s="339"/>
      <c r="H11" s="339"/>
      <c r="I11" s="339"/>
    </row>
    <row r="13" spans="1:10" ht="15.75" x14ac:dyDescent="0.2">
      <c r="B13" s="860" t="s">
        <v>32</v>
      </c>
      <c r="C13" s="861"/>
      <c r="D13" s="861"/>
      <c r="E13" s="861"/>
      <c r="F13" s="861"/>
      <c r="G13" s="861"/>
      <c r="H13" s="861"/>
      <c r="I13" s="862"/>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6"/>
      <c r="D20" s="337" t="s">
        <v>24</v>
      </c>
      <c r="E20" s="866">
        <f>'1 - Identification AGC'!D10</f>
        <v>0</v>
      </c>
      <c r="F20" s="867"/>
      <c r="G20" s="867"/>
      <c r="H20" s="867"/>
      <c r="I20" s="868"/>
    </row>
    <row r="21" spans="2:9" ht="8.1" customHeight="1" x14ac:dyDescent="0.2">
      <c r="B21" s="24"/>
      <c r="C21" s="337"/>
      <c r="D21" s="337"/>
      <c r="E21" s="331"/>
      <c r="F21" s="331"/>
      <c r="G21" s="331"/>
      <c r="H21" s="331"/>
      <c r="I21" s="332"/>
    </row>
    <row r="22" spans="2:9" ht="15.95" customHeight="1" x14ac:dyDescent="0.25">
      <c r="B22" s="24"/>
      <c r="C22" s="337"/>
      <c r="D22" s="337" t="s">
        <v>25</v>
      </c>
      <c r="E22" s="687">
        <f>'1 - Identification AGC'!B23</f>
        <v>0</v>
      </c>
      <c r="F22" s="688"/>
      <c r="G22" s="688"/>
      <c r="H22" s="688"/>
      <c r="I22" s="689"/>
    </row>
    <row r="23" spans="2:9" ht="8.1" customHeight="1" x14ac:dyDescent="0.2">
      <c r="B23" s="24"/>
      <c r="C23" s="337"/>
      <c r="D23" s="337"/>
      <c r="E23" s="331"/>
      <c r="F23" s="331"/>
      <c r="G23" s="331"/>
      <c r="H23" s="331"/>
      <c r="I23" s="332"/>
    </row>
    <row r="24" spans="2:9" ht="15.95" customHeight="1" x14ac:dyDescent="0.25">
      <c r="B24" s="24"/>
      <c r="C24" s="337"/>
      <c r="D24" s="337" t="s">
        <v>26</v>
      </c>
      <c r="E24" s="687">
        <f>'1 - Identification AGC'!C25</f>
        <v>0</v>
      </c>
      <c r="F24" s="688"/>
      <c r="G24" s="688"/>
      <c r="H24" s="688"/>
      <c r="I24" s="689"/>
    </row>
    <row r="25" spans="2:9" ht="8.1" customHeight="1" x14ac:dyDescent="0.25">
      <c r="B25" s="24"/>
      <c r="C25" s="337"/>
      <c r="D25" s="337"/>
      <c r="E25" s="333"/>
      <c r="F25" s="333"/>
      <c r="G25" s="333"/>
      <c r="H25" s="333"/>
      <c r="I25" s="334"/>
    </row>
    <row r="26" spans="2:9" ht="15.95" customHeight="1" x14ac:dyDescent="0.25">
      <c r="B26" s="24"/>
      <c r="C26" s="337"/>
      <c r="D26" s="337" t="s">
        <v>8</v>
      </c>
      <c r="E26" s="687">
        <f>'1 - Identification AGC'!F25</f>
        <v>0</v>
      </c>
      <c r="F26" s="688"/>
      <c r="G26" s="688"/>
      <c r="H26" s="688"/>
      <c r="I26" s="689"/>
    </row>
    <row r="27" spans="2:9" ht="8.1" customHeight="1" x14ac:dyDescent="0.25">
      <c r="B27" s="24"/>
      <c r="C27" s="337"/>
      <c r="D27" s="337"/>
      <c r="E27" s="335"/>
      <c r="F27" s="333"/>
      <c r="G27" s="333"/>
      <c r="H27" s="333"/>
      <c r="I27" s="334"/>
    </row>
    <row r="28" spans="2:9" ht="15.95" customHeight="1" x14ac:dyDescent="0.25">
      <c r="B28" s="23" t="s">
        <v>31</v>
      </c>
      <c r="C28" s="336"/>
      <c r="D28" s="337" t="s">
        <v>24</v>
      </c>
      <c r="E28" s="687">
        <f>'1 - Identification AGC'!D18</f>
        <v>0</v>
      </c>
      <c r="F28" s="688"/>
      <c r="G28" s="688"/>
      <c r="H28" s="688"/>
      <c r="I28" s="689"/>
    </row>
    <row r="29" spans="2:9" ht="8.1" customHeight="1" x14ac:dyDescent="0.25">
      <c r="B29" s="25"/>
      <c r="C29" s="336"/>
      <c r="D29" s="337"/>
      <c r="E29" s="333"/>
      <c r="F29" s="333"/>
      <c r="G29" s="333"/>
      <c r="H29" s="333"/>
      <c r="I29" s="334"/>
    </row>
    <row r="30" spans="2:9" ht="15.95" customHeight="1" x14ac:dyDescent="0.25">
      <c r="B30" s="25"/>
      <c r="C30" s="336"/>
      <c r="D30" s="337" t="s">
        <v>25</v>
      </c>
      <c r="E30" s="687">
        <f>'1 - Identification AGC'!B34</f>
        <v>0</v>
      </c>
      <c r="F30" s="688"/>
      <c r="G30" s="688"/>
      <c r="H30" s="688"/>
      <c r="I30" s="689"/>
    </row>
    <row r="31" spans="2:9" ht="8.1" customHeight="1" x14ac:dyDescent="0.25">
      <c r="B31" s="25"/>
      <c r="C31" s="336"/>
      <c r="D31" s="337"/>
      <c r="E31" s="333"/>
      <c r="F31" s="333"/>
      <c r="G31" s="333"/>
      <c r="H31" s="333"/>
      <c r="I31" s="334"/>
    </row>
    <row r="32" spans="2:9" ht="15.95" customHeight="1" x14ac:dyDescent="0.25">
      <c r="B32" s="25"/>
      <c r="C32" s="336"/>
      <c r="D32" s="337" t="s">
        <v>26</v>
      </c>
      <c r="E32" s="687">
        <f>'1 - Identification AGC'!C36</f>
        <v>0</v>
      </c>
      <c r="F32" s="688"/>
      <c r="G32" s="688"/>
      <c r="H32" s="688"/>
      <c r="I32" s="689"/>
    </row>
    <row r="33" spans="2:9" ht="8.1" customHeight="1" x14ac:dyDescent="0.25">
      <c r="B33" s="25"/>
      <c r="C33" s="336"/>
      <c r="D33" s="337"/>
      <c r="E33" s="333"/>
      <c r="F33" s="333"/>
      <c r="G33" s="333"/>
      <c r="H33" s="333"/>
      <c r="I33" s="334"/>
    </row>
    <row r="34" spans="2:9" ht="15.75" x14ac:dyDescent="0.25">
      <c r="B34" s="25"/>
      <c r="C34" s="336"/>
      <c r="D34" s="337" t="s">
        <v>8</v>
      </c>
      <c r="E34" s="687">
        <f>'1 - Identification AGC'!F36</f>
        <v>0</v>
      </c>
      <c r="F34" s="688"/>
      <c r="G34" s="688"/>
      <c r="H34" s="688"/>
      <c r="I34" s="689"/>
    </row>
    <row r="35" spans="2:9" ht="8.1" customHeight="1" x14ac:dyDescent="0.25">
      <c r="B35" s="25"/>
      <c r="C35" s="336"/>
      <c r="D35" s="337"/>
      <c r="E35" s="333"/>
      <c r="F35" s="333"/>
      <c r="G35" s="333"/>
      <c r="H35" s="333"/>
      <c r="I35" s="334"/>
    </row>
    <row r="36" spans="2:9" ht="18" x14ac:dyDescent="0.25">
      <c r="B36" s="23" t="s">
        <v>27</v>
      </c>
      <c r="C36" s="336"/>
      <c r="D36" s="337"/>
      <c r="E36" s="333"/>
      <c r="F36" s="333"/>
      <c r="G36" s="333"/>
      <c r="H36" s="333"/>
      <c r="I36" s="334"/>
    </row>
    <row r="37" spans="2:9" ht="21.75" customHeight="1" x14ac:dyDescent="0.25">
      <c r="B37" s="25"/>
      <c r="C37" s="336"/>
      <c r="D37" s="337" t="s">
        <v>28</v>
      </c>
      <c r="E37" s="687">
        <f>'1 - Identification AGC'!D12</f>
        <v>0</v>
      </c>
      <c r="F37" s="688"/>
      <c r="G37" s="688"/>
      <c r="H37" s="688"/>
      <c r="I37" s="689"/>
    </row>
    <row r="38" spans="2:9" ht="8.1" customHeight="1" x14ac:dyDescent="0.25">
      <c r="B38" s="24"/>
      <c r="C38" s="336"/>
      <c r="D38" s="337"/>
      <c r="E38" s="333"/>
      <c r="F38" s="333"/>
      <c r="G38" s="333"/>
      <c r="H38" s="333"/>
      <c r="I38" s="334"/>
    </row>
    <row r="39" spans="2:9" ht="14.25" customHeight="1" x14ac:dyDescent="0.25">
      <c r="B39" s="24"/>
      <c r="C39" s="336"/>
      <c r="D39" s="337" t="s">
        <v>29</v>
      </c>
      <c r="E39" s="687">
        <f>'1 - Identification AGC'!D14</f>
        <v>0</v>
      </c>
      <c r="F39" s="688"/>
      <c r="G39" s="688"/>
      <c r="H39" s="688"/>
      <c r="I39" s="689"/>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69" t="s">
        <v>321</v>
      </c>
      <c r="C42" s="870"/>
      <c r="D42" s="870"/>
      <c r="E42" s="870"/>
      <c r="F42" s="870"/>
      <c r="G42" s="870"/>
      <c r="H42" s="870"/>
      <c r="I42" s="871"/>
    </row>
    <row r="43" spans="2:9" ht="69.75" customHeight="1" x14ac:dyDescent="0.2">
      <c r="B43" s="869"/>
      <c r="C43" s="870"/>
      <c r="D43" s="870"/>
      <c r="E43" s="870"/>
      <c r="F43" s="870"/>
      <c r="G43" s="870"/>
      <c r="H43" s="870"/>
      <c r="I43" s="871"/>
    </row>
    <row r="44" spans="2:9" x14ac:dyDescent="0.2">
      <c r="B44" s="24"/>
      <c r="C44" s="9"/>
      <c r="D44" s="9"/>
      <c r="E44" s="9"/>
      <c r="F44" s="9"/>
      <c r="G44" s="9"/>
      <c r="H44" s="9"/>
      <c r="I44" s="32"/>
    </row>
    <row r="45" spans="2:9" ht="18" x14ac:dyDescent="0.25">
      <c r="B45" s="872" t="s">
        <v>260</v>
      </c>
      <c r="C45" s="873"/>
      <c r="D45" s="873"/>
      <c r="E45" s="9"/>
      <c r="F45" s="34" t="s">
        <v>30</v>
      </c>
      <c r="G45" s="874"/>
      <c r="H45" s="874"/>
      <c r="I45" s="875"/>
    </row>
    <row r="46" spans="2:9" ht="8.1" customHeight="1" x14ac:dyDescent="0.25">
      <c r="B46" s="35"/>
      <c r="C46" s="36"/>
      <c r="D46" s="36"/>
      <c r="E46" s="36"/>
      <c r="F46" s="36"/>
      <c r="G46" s="36"/>
      <c r="H46" s="36"/>
      <c r="I46" s="32"/>
    </row>
    <row r="47" spans="2:9" x14ac:dyDescent="0.2">
      <c r="B47" s="460"/>
      <c r="C47" s="461"/>
      <c r="D47" s="461"/>
      <c r="E47" s="9"/>
      <c r="F47" s="9"/>
      <c r="G47" s="9"/>
      <c r="H47" s="9"/>
      <c r="I47" s="32"/>
    </row>
    <row r="48" spans="2:9" x14ac:dyDescent="0.2">
      <c r="B48" s="462"/>
      <c r="C48" s="461"/>
      <c r="D48" s="461"/>
      <c r="E48" s="9"/>
      <c r="F48" s="9"/>
      <c r="G48" s="9"/>
      <c r="H48" s="9"/>
      <c r="I48" s="32"/>
    </row>
    <row r="49" spans="1:9" x14ac:dyDescent="0.2">
      <c r="B49" s="462"/>
      <c r="C49" s="461"/>
      <c r="D49" s="461"/>
      <c r="E49" s="9"/>
      <c r="F49" s="9"/>
      <c r="G49" s="9"/>
      <c r="H49" s="9"/>
      <c r="I49" s="32"/>
    </row>
    <row r="50" spans="1:9" x14ac:dyDescent="0.2">
      <c r="B50" s="462"/>
      <c r="C50" s="461"/>
      <c r="D50" s="461"/>
      <c r="E50" s="9"/>
      <c r="F50" s="9"/>
      <c r="G50" s="9"/>
      <c r="H50" s="9"/>
      <c r="I50" s="32"/>
    </row>
    <row r="51" spans="1:9" x14ac:dyDescent="0.2">
      <c r="B51" s="462"/>
      <c r="C51" s="461"/>
      <c r="D51" s="461"/>
      <c r="E51" s="9"/>
      <c r="F51" s="9"/>
      <c r="G51" s="9"/>
      <c r="H51" s="9"/>
      <c r="I51" s="32"/>
    </row>
    <row r="52" spans="1:9" x14ac:dyDescent="0.2">
      <c r="B52" s="463"/>
      <c r="C52" s="464"/>
      <c r="D52" s="464"/>
      <c r="E52" s="27"/>
      <c r="F52" s="27"/>
      <c r="G52" s="27"/>
      <c r="H52" s="27"/>
      <c r="I52" s="33"/>
    </row>
    <row r="53" spans="1:9" s="75" customFormat="1" x14ac:dyDescent="0.2">
      <c r="B53" s="104"/>
      <c r="C53" s="104"/>
      <c r="D53" s="104"/>
      <c r="E53" s="76"/>
      <c r="F53" s="76"/>
      <c r="G53" s="76"/>
      <c r="H53" s="76"/>
      <c r="I53" s="76"/>
    </row>
    <row r="54" spans="1:9" s="75" customFormat="1" x14ac:dyDescent="0.2">
      <c r="B54" s="104"/>
      <c r="C54" s="104"/>
      <c r="D54" s="104"/>
      <c r="E54" s="76"/>
      <c r="F54" s="76"/>
      <c r="G54" s="76"/>
      <c r="H54" s="76"/>
      <c r="I54" s="76"/>
    </row>
    <row r="55" spans="1:9" s="75" customFormat="1" x14ac:dyDescent="0.2"/>
    <row r="56" spans="1:9" ht="15" x14ac:dyDescent="0.2">
      <c r="A56" s="102"/>
      <c r="B56" s="103"/>
    </row>
    <row r="57" spans="1:9" ht="15" x14ac:dyDescent="0.2">
      <c r="A57" s="102"/>
      <c r="B57" s="103"/>
    </row>
    <row r="58" spans="1:9" ht="15" x14ac:dyDescent="0.2">
      <c r="A58" s="102"/>
      <c r="B58" s="103"/>
    </row>
    <row r="59" spans="1:9" ht="15" x14ac:dyDescent="0.2">
      <c r="A59" s="102"/>
      <c r="B59" s="103"/>
    </row>
    <row r="60" spans="1:9" ht="15" x14ac:dyDescent="0.2">
      <c r="A60" s="102"/>
      <c r="B60" s="103"/>
    </row>
    <row r="61" spans="1:9" ht="15" x14ac:dyDescent="0.2">
      <c r="A61" s="102"/>
      <c r="B61" s="103"/>
    </row>
    <row r="62" spans="1:9" ht="15" x14ac:dyDescent="0.2">
      <c r="A62" s="102"/>
      <c r="B62" s="103"/>
    </row>
  </sheetData>
  <sheetProtection algorithmName="SHA-512" hashValue="GdHGVobGMdN8Yyh2SRRl+19dAKuYvmJNWFZQAg1H6B9fAawb4LlVscJLXt4IxOzrGIhExYyB8ailYg+5V1Ey3A==" saltValue="5QrgjHlWM+tzwvBxUAMn1g=="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tabSelected="1" zoomScaleNormal="100" workbookViewId="0">
      <selection activeCell="L17" sqref="L17"/>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76" t="s">
        <v>131</v>
      </c>
      <c r="B1" s="876"/>
      <c r="C1" s="876"/>
      <c r="D1" s="876"/>
      <c r="E1" s="876"/>
      <c r="F1" s="876"/>
    </row>
    <row r="2" spans="1:9" ht="29.25" customHeight="1" thickBot="1" x14ac:dyDescent="0.3"/>
    <row r="3" spans="1:9" ht="15.75" customHeight="1" x14ac:dyDescent="0.25">
      <c r="A3" s="884" t="s">
        <v>151</v>
      </c>
      <c r="B3" s="886"/>
      <c r="C3" s="877" t="s">
        <v>130</v>
      </c>
      <c r="D3" s="879" t="s">
        <v>144</v>
      </c>
      <c r="E3" s="879" t="s">
        <v>145</v>
      </c>
      <c r="F3" s="882" t="s">
        <v>129</v>
      </c>
    </row>
    <row r="4" spans="1:9" ht="15.75" customHeight="1" x14ac:dyDescent="0.25">
      <c r="A4" s="885"/>
      <c r="B4" s="887"/>
      <c r="C4" s="878"/>
      <c r="D4" s="880"/>
      <c r="E4" s="881"/>
      <c r="F4" s="883"/>
    </row>
    <row r="5" spans="1:9" ht="20.100000000000001" customHeight="1" x14ac:dyDescent="0.25">
      <c r="A5" s="234">
        <v>60</v>
      </c>
      <c r="B5" s="234" t="s">
        <v>54</v>
      </c>
      <c r="C5" s="477" t="s">
        <v>128</v>
      </c>
      <c r="D5" s="484">
        <f>'3 - Données Financières struc'!C13</f>
        <v>0</v>
      </c>
      <c r="E5" s="238"/>
      <c r="F5" s="488">
        <f>'5 - Données Financières ACF'!C11</f>
        <v>0</v>
      </c>
      <c r="G5" s="55"/>
      <c r="H5" s="55"/>
      <c r="I5" s="55"/>
    </row>
    <row r="6" spans="1:9" ht="20.100000000000001" customHeight="1" x14ac:dyDescent="0.25">
      <c r="A6" s="235">
        <v>617</v>
      </c>
      <c r="B6" s="236" t="s">
        <v>55</v>
      </c>
      <c r="C6" s="247"/>
      <c r="D6" s="238"/>
      <c r="E6" s="242">
        <f>'4 - Données Financières AGC PIL'!G13</f>
        <v>0</v>
      </c>
      <c r="F6" s="238"/>
    </row>
    <row r="7" spans="1:9" ht="20.100000000000001" customHeight="1" x14ac:dyDescent="0.25">
      <c r="A7" s="235">
        <v>6185</v>
      </c>
      <c r="B7" s="236" t="s">
        <v>56</v>
      </c>
      <c r="C7" s="247"/>
      <c r="D7" s="238"/>
      <c r="E7" s="242">
        <f>'4 - Données Financières AGC PIL'!G14</f>
        <v>0</v>
      </c>
      <c r="F7" s="238"/>
    </row>
    <row r="8" spans="1:9" ht="20.100000000000001" customHeight="1" x14ac:dyDescent="0.25">
      <c r="A8" s="239">
        <v>61</v>
      </c>
      <c r="B8" s="240" t="s">
        <v>57</v>
      </c>
      <c r="C8" s="248" t="s">
        <v>127</v>
      </c>
      <c r="D8" s="484">
        <f>'3 - Données Financières struc'!C14-E8</f>
        <v>0</v>
      </c>
      <c r="E8" s="494">
        <f>'4 - Données Financières AGC PIL'!G15</f>
        <v>0</v>
      </c>
      <c r="F8" s="484">
        <f>'5 - Données Financières ACF'!C12</f>
        <v>0</v>
      </c>
    </row>
    <row r="9" spans="1:9" ht="20.100000000000001" customHeight="1" x14ac:dyDescent="0.25">
      <c r="A9" s="235">
        <v>621</v>
      </c>
      <c r="B9" s="557" t="s">
        <v>58</v>
      </c>
      <c r="C9" s="247"/>
      <c r="D9" s="238"/>
      <c r="E9" s="584">
        <f>'4 - Données Financières AGC PIL'!G16</f>
        <v>0</v>
      </c>
      <c r="F9" s="238"/>
    </row>
    <row r="10" spans="1:9" ht="20.100000000000001" customHeight="1" x14ac:dyDescent="0.25">
      <c r="A10" s="241" t="s">
        <v>59</v>
      </c>
      <c r="B10" s="558" t="s">
        <v>243</v>
      </c>
      <c r="C10" s="247"/>
      <c r="D10" s="238"/>
      <c r="E10" s="238"/>
      <c r="F10" s="559">
        <f>'5 - Données Financières ACF'!C34</f>
        <v>0</v>
      </c>
    </row>
    <row r="11" spans="1:9" ht="20.100000000000001" customHeight="1" x14ac:dyDescent="0.25">
      <c r="A11" s="243">
        <v>622</v>
      </c>
      <c r="B11" s="236" t="s">
        <v>132</v>
      </c>
      <c r="C11" s="247"/>
      <c r="D11" s="238"/>
      <c r="E11" s="242">
        <f>'4 - Données Financières AGC PIL'!G17</f>
        <v>0</v>
      </c>
      <c r="F11" s="238"/>
    </row>
    <row r="12" spans="1:9" ht="20.100000000000001" customHeight="1" x14ac:dyDescent="0.25">
      <c r="A12" s="235">
        <v>6226</v>
      </c>
      <c r="B12" s="236" t="s">
        <v>253</v>
      </c>
      <c r="C12" s="247"/>
      <c r="D12" s="238"/>
      <c r="E12" s="242">
        <f>'4 - Données Financières AGC PIL'!G18</f>
        <v>0</v>
      </c>
      <c r="F12" s="238"/>
    </row>
    <row r="13" spans="1:9" ht="20.100000000000001" customHeight="1" x14ac:dyDescent="0.25">
      <c r="A13" s="235">
        <v>6227</v>
      </c>
      <c r="B13" s="236" t="s">
        <v>60</v>
      </c>
      <c r="C13" s="247"/>
      <c r="D13" s="238"/>
      <c r="E13" s="242">
        <f>'4 - Données Financières AGC PIL'!G19</f>
        <v>0</v>
      </c>
      <c r="F13" s="238"/>
    </row>
    <row r="14" spans="1:9" ht="20.100000000000001" customHeight="1" x14ac:dyDescent="0.25">
      <c r="A14" s="235">
        <v>623</v>
      </c>
      <c r="B14" s="236" t="s">
        <v>61</v>
      </c>
      <c r="C14" s="247"/>
      <c r="D14" s="238"/>
      <c r="E14" s="242">
        <f>'4 - Données Financières AGC PIL'!G20</f>
        <v>0</v>
      </c>
      <c r="F14" s="238"/>
    </row>
    <row r="15" spans="1:9" ht="20.100000000000001" customHeight="1" x14ac:dyDescent="0.25">
      <c r="A15" s="235">
        <v>625</v>
      </c>
      <c r="B15" s="236" t="s">
        <v>62</v>
      </c>
      <c r="C15" s="247"/>
      <c r="D15" s="238"/>
      <c r="E15" s="242">
        <f>'4 - Données Financières AGC PIL'!G21</f>
        <v>0</v>
      </c>
      <c r="F15" s="238"/>
    </row>
    <row r="16" spans="1:9" ht="20.100000000000001" customHeight="1" x14ac:dyDescent="0.25">
      <c r="A16" s="244">
        <v>6258</v>
      </c>
      <c r="B16" s="243" t="s">
        <v>63</v>
      </c>
      <c r="C16" s="247"/>
      <c r="D16" s="238"/>
      <c r="E16" s="242">
        <f>'4 - Données Financières AGC PIL'!G22</f>
        <v>0</v>
      </c>
      <c r="F16" s="238"/>
    </row>
    <row r="17" spans="1:6" ht="20.100000000000001" customHeight="1" x14ac:dyDescent="0.25">
      <c r="A17" s="244">
        <v>6281</v>
      </c>
      <c r="B17" s="243" t="s">
        <v>64</v>
      </c>
      <c r="C17" s="247"/>
      <c r="D17" s="238"/>
      <c r="E17" s="242">
        <f>'4 - Données Financières AGC PIL'!G23</f>
        <v>0</v>
      </c>
      <c r="F17" s="238"/>
    </row>
    <row r="18" spans="1:6" ht="20.100000000000001" customHeight="1" x14ac:dyDescent="0.25">
      <c r="A18" s="236">
        <v>6284</v>
      </c>
      <c r="B18" s="236" t="s">
        <v>65</v>
      </c>
      <c r="C18" s="247"/>
      <c r="D18" s="238"/>
      <c r="E18" s="242">
        <f>'4 - Données Financières AGC PIL'!G24</f>
        <v>0</v>
      </c>
      <c r="F18" s="238"/>
    </row>
    <row r="19" spans="1:6" ht="20.100000000000001" customHeight="1" x14ac:dyDescent="0.25">
      <c r="A19" s="244">
        <v>6286</v>
      </c>
      <c r="B19" s="243" t="s">
        <v>66</v>
      </c>
      <c r="C19" s="247"/>
      <c r="D19" s="238"/>
      <c r="E19" s="242">
        <f>'4 - Données Financières AGC PIL'!G25</f>
        <v>0</v>
      </c>
      <c r="F19" s="238"/>
    </row>
    <row r="20" spans="1:6" ht="20.100000000000001" customHeight="1" x14ac:dyDescent="0.25">
      <c r="A20" s="235">
        <v>62862</v>
      </c>
      <c r="B20" s="243" t="s">
        <v>67</v>
      </c>
      <c r="C20" s="247"/>
      <c r="D20" s="238"/>
      <c r="E20" s="242">
        <f>'4 - Données Financières AGC PIL'!G26</f>
        <v>0</v>
      </c>
      <c r="F20" s="238"/>
    </row>
    <row r="21" spans="1:6" ht="20.100000000000001" customHeight="1" x14ac:dyDescent="0.25">
      <c r="A21" s="239">
        <v>62</v>
      </c>
      <c r="B21" s="239" t="s">
        <v>68</v>
      </c>
      <c r="C21" s="245" t="s">
        <v>126</v>
      </c>
      <c r="D21" s="484">
        <f>'3 - Données Financières struc'!C15-E21</f>
        <v>0</v>
      </c>
      <c r="E21" s="494">
        <f>SUM(E9:E20)</f>
        <v>0</v>
      </c>
      <c r="F21" s="484">
        <f>'5 - Données Financières ACF'!C13</f>
        <v>0</v>
      </c>
    </row>
    <row r="22" spans="1:6" ht="20.100000000000001" customHeight="1" x14ac:dyDescent="0.25">
      <c r="A22" s="244">
        <v>631</v>
      </c>
      <c r="B22" s="243" t="s">
        <v>138</v>
      </c>
      <c r="C22" s="246" t="s">
        <v>124</v>
      </c>
      <c r="D22" s="238"/>
      <c r="E22" s="242">
        <f>'4 - Données Financières AGC PIL'!G28</f>
        <v>0</v>
      </c>
      <c r="F22" s="238"/>
    </row>
    <row r="23" spans="1:6" ht="20.100000000000001" customHeight="1" x14ac:dyDescent="0.25">
      <c r="A23" s="244">
        <v>633</v>
      </c>
      <c r="B23" s="243" t="s">
        <v>140</v>
      </c>
      <c r="C23" s="246" t="s">
        <v>124</v>
      </c>
      <c r="D23" s="238"/>
      <c r="E23" s="580">
        <f>'4 - Données Financières AGC PIL'!G29</f>
        <v>0</v>
      </c>
      <c r="F23" s="238"/>
    </row>
    <row r="24" spans="1:6" ht="20.100000000000001" customHeight="1" x14ac:dyDescent="0.25">
      <c r="A24" s="244">
        <v>635</v>
      </c>
      <c r="B24" s="243" t="s">
        <v>69</v>
      </c>
      <c r="C24" s="246" t="s">
        <v>125</v>
      </c>
      <c r="D24" s="238"/>
      <c r="E24" s="242">
        <f>'4 - Données Financières AGC PIL'!G30</f>
        <v>0</v>
      </c>
      <c r="F24" s="238"/>
    </row>
    <row r="25" spans="1:6" ht="20.100000000000001" customHeight="1" x14ac:dyDescent="0.25">
      <c r="A25" s="241" t="s">
        <v>70</v>
      </c>
      <c r="B25" s="560" t="s">
        <v>71</v>
      </c>
      <c r="C25" s="247"/>
      <c r="D25" s="238"/>
      <c r="E25" s="238"/>
      <c r="F25" s="583">
        <f>'5 - Données Financières ACF'!C36</f>
        <v>0</v>
      </c>
    </row>
    <row r="26" spans="1:6" ht="20.100000000000001" customHeight="1" x14ac:dyDescent="0.25">
      <c r="A26" s="239">
        <v>63</v>
      </c>
      <c r="B26" s="240" t="s">
        <v>76</v>
      </c>
      <c r="C26" s="248" t="s">
        <v>124</v>
      </c>
      <c r="D26" s="484">
        <f>'3 - Données Financières struc'!C16-E26</f>
        <v>0</v>
      </c>
      <c r="E26" s="494">
        <f>SUM(E22:E24)</f>
        <v>0</v>
      </c>
      <c r="F26" s="497">
        <f>SUM(F25:F25)</f>
        <v>0</v>
      </c>
    </row>
    <row r="27" spans="1:6" ht="20.100000000000001" customHeight="1" x14ac:dyDescent="0.25">
      <c r="A27" s="244">
        <v>6411</v>
      </c>
      <c r="B27" s="243" t="s">
        <v>77</v>
      </c>
      <c r="C27" s="247"/>
      <c r="D27" s="238"/>
      <c r="E27" s="242">
        <f>'4 - Données Financières AGC PIL'!G32</f>
        <v>0</v>
      </c>
      <c r="F27" s="238"/>
    </row>
    <row r="28" spans="1:6" ht="20.100000000000001" customHeight="1" x14ac:dyDescent="0.25">
      <c r="A28" s="244">
        <v>6412</v>
      </c>
      <c r="B28" s="243" t="s">
        <v>78</v>
      </c>
      <c r="C28" s="237"/>
      <c r="D28" s="238"/>
      <c r="E28" s="242">
        <f>'4 - Données Financières AGC PIL'!G33</f>
        <v>0</v>
      </c>
      <c r="F28" s="238"/>
    </row>
    <row r="29" spans="1:6" ht="20.100000000000001" customHeight="1" x14ac:dyDescent="0.25">
      <c r="A29" s="244">
        <v>6413</v>
      </c>
      <c r="B29" s="243" t="s">
        <v>79</v>
      </c>
      <c r="C29" s="237"/>
      <c r="D29" s="238"/>
      <c r="E29" s="242">
        <f>'4 - Données Financières AGC PIL'!G34</f>
        <v>0</v>
      </c>
      <c r="F29" s="238"/>
    </row>
    <row r="30" spans="1:6" ht="20.100000000000001" customHeight="1" x14ac:dyDescent="0.25">
      <c r="A30" s="244">
        <v>6414</v>
      </c>
      <c r="B30" s="243" t="s">
        <v>80</v>
      </c>
      <c r="C30" s="237"/>
      <c r="D30" s="238"/>
      <c r="E30" s="242">
        <f>'4 - Données Financières AGC PIL'!G35</f>
        <v>0</v>
      </c>
      <c r="F30" s="238"/>
    </row>
    <row r="31" spans="1:6" ht="20.100000000000001" customHeight="1" x14ac:dyDescent="0.25">
      <c r="A31" s="244">
        <v>645</v>
      </c>
      <c r="B31" s="243" t="s">
        <v>81</v>
      </c>
      <c r="C31" s="237"/>
      <c r="D31" s="238"/>
      <c r="E31" s="242">
        <f>'4 - Données Financières AGC PIL'!G36</f>
        <v>0</v>
      </c>
      <c r="F31" s="238"/>
    </row>
    <row r="32" spans="1:6" ht="20.100000000000001" customHeight="1" x14ac:dyDescent="0.25">
      <c r="A32" s="244">
        <v>647</v>
      </c>
      <c r="B32" s="243" t="s">
        <v>82</v>
      </c>
      <c r="C32" s="237"/>
      <c r="D32" s="238"/>
      <c r="E32" s="242">
        <f>'4 - Données Financières AGC PIL'!G37</f>
        <v>0</v>
      </c>
      <c r="F32" s="238"/>
    </row>
    <row r="33" spans="1:15" ht="20.100000000000001" customHeight="1" x14ac:dyDescent="0.25">
      <c r="A33" s="244">
        <v>648</v>
      </c>
      <c r="B33" s="243" t="s">
        <v>83</v>
      </c>
      <c r="C33" s="237"/>
      <c r="D33" s="238"/>
      <c r="E33" s="242">
        <f>'4 - Données Financières AGC PIL'!G38</f>
        <v>0</v>
      </c>
      <c r="F33" s="238"/>
    </row>
    <row r="34" spans="1:15" ht="27.75" customHeight="1" x14ac:dyDescent="0.25">
      <c r="A34" s="249" t="s">
        <v>84</v>
      </c>
      <c r="B34" s="560" t="s">
        <v>232</v>
      </c>
      <c r="C34" s="237"/>
      <c r="D34" s="238"/>
      <c r="E34" s="238"/>
      <c r="F34" s="583">
        <f>'5 - Données Financières ACF'!C40</f>
        <v>0</v>
      </c>
    </row>
    <row r="35" spans="1:15" ht="20.100000000000001" customHeight="1" x14ac:dyDescent="0.25">
      <c r="A35" s="250">
        <v>64</v>
      </c>
      <c r="B35" s="250" t="s">
        <v>87</v>
      </c>
      <c r="C35" s="251" t="s">
        <v>123</v>
      </c>
      <c r="D35" s="484">
        <f>'3 - Données Financières struc'!C17-E35</f>
        <v>0</v>
      </c>
      <c r="E35" s="561">
        <f>SUM(E27:E34)</f>
        <v>0</v>
      </c>
      <c r="F35" s="497">
        <f>SUM(F34:F34)</f>
        <v>0</v>
      </c>
    </row>
    <row r="36" spans="1:15" ht="20.100000000000001" customHeight="1" x14ac:dyDescent="0.25">
      <c r="A36" s="252">
        <v>65</v>
      </c>
      <c r="B36" s="253" t="s">
        <v>88</v>
      </c>
      <c r="C36" s="478" t="s">
        <v>122</v>
      </c>
      <c r="D36" s="484">
        <f>'3 - Données Financières struc'!C18-E36</f>
        <v>0</v>
      </c>
      <c r="E36" s="238"/>
      <c r="F36" s="484">
        <f>'5 - Données Financières ACF'!C16</f>
        <v>0</v>
      </c>
    </row>
    <row r="37" spans="1:15" s="101" customFormat="1" ht="20.100000000000001" customHeight="1" x14ac:dyDescent="0.25">
      <c r="A37" s="252">
        <v>66</v>
      </c>
      <c r="B37" s="253" t="s">
        <v>89</v>
      </c>
      <c r="C37" s="478" t="s">
        <v>121</v>
      </c>
      <c r="D37" s="484">
        <f>'3 - Données Financières struc'!C19-E37</f>
        <v>0</v>
      </c>
      <c r="E37" s="238"/>
      <c r="F37" s="484">
        <f>'5 - Données Financières ACF'!C17</f>
        <v>0</v>
      </c>
      <c r="G37" s="99"/>
      <c r="H37" s="99"/>
      <c r="I37" s="99"/>
      <c r="J37" s="99"/>
      <c r="K37" s="100"/>
      <c r="L37" s="100"/>
      <c r="M37" s="100"/>
      <c r="N37" s="100"/>
      <c r="O37" s="100"/>
    </row>
    <row r="38" spans="1:15" s="101" customFormat="1" ht="20.100000000000001" customHeight="1" x14ac:dyDescent="0.25">
      <c r="A38" s="252">
        <v>67</v>
      </c>
      <c r="B38" s="253" t="s">
        <v>90</v>
      </c>
      <c r="C38" s="478" t="s">
        <v>120</v>
      </c>
      <c r="D38" s="484">
        <f>'3 - Données Financières struc'!C20-E38</f>
        <v>0</v>
      </c>
      <c r="E38" s="238"/>
      <c r="F38" s="484">
        <f>'5 - Données Financières ACF'!C18</f>
        <v>0</v>
      </c>
      <c r="G38" s="99"/>
      <c r="H38" s="99"/>
      <c r="I38" s="99"/>
      <c r="J38" s="99"/>
      <c r="K38" s="100"/>
      <c r="L38" s="100"/>
      <c r="M38" s="100"/>
      <c r="N38" s="100"/>
      <c r="O38" s="100"/>
    </row>
    <row r="39" spans="1:15" ht="38.25" customHeight="1" x14ac:dyDescent="0.25">
      <c r="A39" s="244">
        <v>6815</v>
      </c>
      <c r="B39" s="243" t="s">
        <v>91</v>
      </c>
      <c r="C39" s="247"/>
      <c r="D39" s="238"/>
      <c r="E39" s="242">
        <f>'4 - Données Financières AGC PIL'!G41</f>
        <v>0</v>
      </c>
      <c r="F39" s="238"/>
    </row>
    <row r="40" spans="1:15" ht="36" customHeight="1" x14ac:dyDescent="0.25">
      <c r="A40" s="250">
        <v>68</v>
      </c>
      <c r="B40" s="254" t="s">
        <v>92</v>
      </c>
      <c r="C40" s="251" t="s">
        <v>241</v>
      </c>
      <c r="D40" s="485">
        <f>'3 - Données Financières struc'!C21-E40</f>
        <v>0</v>
      </c>
      <c r="E40" s="495">
        <f>SUM(E39)</f>
        <v>0</v>
      </c>
      <c r="F40" s="484">
        <f>'5 - Données Financières ACF'!C19</f>
        <v>0</v>
      </c>
    </row>
    <row r="41" spans="1:15" ht="20.100000000000001" customHeight="1" x14ac:dyDescent="0.25">
      <c r="A41" s="250">
        <v>69</v>
      </c>
      <c r="B41" s="250" t="s">
        <v>93</v>
      </c>
      <c r="C41" s="478" t="s">
        <v>119</v>
      </c>
      <c r="D41" s="485">
        <f>'3 - Données Financières struc'!C22-E41</f>
        <v>0</v>
      </c>
      <c r="E41" s="255"/>
      <c r="F41" s="255"/>
    </row>
    <row r="42" spans="1:15" ht="20.100000000000001" customHeight="1" x14ac:dyDescent="0.25">
      <c r="A42" s="898" t="s">
        <v>94</v>
      </c>
      <c r="B42" s="898"/>
      <c r="C42" s="256"/>
      <c r="D42" s="485">
        <f>'3 - Données Financières struc'!C23-E42</f>
        <v>0</v>
      </c>
      <c r="E42" s="495">
        <f>E8+E21+E26+E35+E40</f>
        <v>0</v>
      </c>
      <c r="F42" s="485">
        <f>F5+F8+F21+F26+F35+F36+F37+F38+F40</f>
        <v>0</v>
      </c>
    </row>
    <row r="43" spans="1:15" ht="20.100000000000001" customHeight="1" x14ac:dyDescent="0.25">
      <c r="A43" s="244">
        <v>862</v>
      </c>
      <c r="B43" s="243" t="s">
        <v>315</v>
      </c>
      <c r="C43" s="237"/>
      <c r="D43" s="238"/>
      <c r="E43" s="585">
        <f>'4 - Données Financières AGC PIL'!G43</f>
        <v>0</v>
      </c>
      <c r="F43" s="562">
        <f>'5 - Données Financières ACF'!C44</f>
        <v>0</v>
      </c>
    </row>
    <row r="44" spans="1:15" ht="20.100000000000001" customHeight="1" x14ac:dyDescent="0.25">
      <c r="A44" s="250">
        <v>86</v>
      </c>
      <c r="B44" s="257" t="s">
        <v>95</v>
      </c>
      <c r="C44" s="251" t="s">
        <v>118</v>
      </c>
      <c r="D44" s="486">
        <f>'3 - Données Financières struc'!C24-E44</f>
        <v>0</v>
      </c>
      <c r="E44" s="494">
        <f>SUM(E43:E43)</f>
        <v>0</v>
      </c>
      <c r="F44" s="497">
        <f>SUM(F43)</f>
        <v>0</v>
      </c>
    </row>
    <row r="45" spans="1:15" ht="38.25" customHeight="1" thickBot="1" x14ac:dyDescent="0.3">
      <c r="A45" s="899" t="s">
        <v>21</v>
      </c>
      <c r="B45" s="900"/>
      <c r="C45" s="258"/>
      <c r="D45" s="487">
        <f>'3 - Données Financières struc'!C25-E45</f>
        <v>0</v>
      </c>
      <c r="E45" s="496">
        <f>E42+E44</f>
        <v>0</v>
      </c>
      <c r="F45" s="487">
        <f>+F42+F44</f>
        <v>0</v>
      </c>
    </row>
    <row r="47" spans="1:15" ht="15.75" thickBot="1" x14ac:dyDescent="0.3"/>
    <row r="48" spans="1:15" ht="15" customHeight="1" x14ac:dyDescent="0.25">
      <c r="C48" s="892" t="s">
        <v>201</v>
      </c>
      <c r="D48" s="893"/>
      <c r="E48" s="893"/>
      <c r="F48" s="894"/>
    </row>
    <row r="49" spans="3:6" x14ac:dyDescent="0.25">
      <c r="C49" s="895"/>
      <c r="D49" s="896"/>
      <c r="E49" s="896"/>
      <c r="F49" s="897"/>
    </row>
    <row r="50" spans="3:6" ht="37.5" customHeight="1" x14ac:dyDescent="0.25">
      <c r="C50" s="888" t="s">
        <v>320</v>
      </c>
      <c r="D50" s="889"/>
      <c r="E50" s="519">
        <f>E45*35/100</f>
        <v>0</v>
      </c>
      <c r="F50" s="479" t="s">
        <v>331</v>
      </c>
    </row>
    <row r="51" spans="3:6" ht="35.25" customHeight="1" thickBot="1" x14ac:dyDescent="0.3">
      <c r="C51" s="890" t="s">
        <v>319</v>
      </c>
      <c r="D51" s="891"/>
      <c r="E51" s="520">
        <f>IF((F10)&gt;0,(F10*60/100),((F25+F34)*60/100))</f>
        <v>0</v>
      </c>
      <c r="F51" s="480" t="s">
        <v>149</v>
      </c>
    </row>
  </sheetData>
  <sheetProtection algorithmName="SHA-512" hashValue="IxSh8inZ78pxOmULmFmdXtBGZUJ26P0RAASV8pujL9o9wRAGWrkgXeJexffNcb5gh/yHAEwi7indfx4I73Lq5Q==" saltValue="3yRrgvwkjzaBsO5t69q3Ew=="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2020-05-06T07:22:01Z</dcterms:modified>
</cp:coreProperties>
</file>