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0-2021\1. Formulaires\PSAL\"/>
    </mc:Choice>
  </mc:AlternateContent>
  <xr:revisionPtr revIDLastSave="0" documentId="13_ncr:1_{BE6B20E3-E237-4F7B-9051-3E6F23FD1F68}" xr6:coauthVersionLast="46" xr6:coauthVersionMax="46" xr10:uidLastSave="{00000000-0000-0000-0000-000000000000}"/>
  <bookViews>
    <workbookView xWindow="330" yWindow="-120" windowWidth="28590" windowHeight="15990" xr2:uid="{00000000-000D-0000-FFFF-FFFF00000000}"/>
  </bookViews>
  <sheets>
    <sheet name="Budget Prév. 2021" sheetId="7" r:id="rId1"/>
    <sheet name="BASE GESTIONNAIRES AL" sheetId="13" state="hidden" r:id="rId2"/>
  </sheets>
  <definedNames>
    <definedName name="_xlnm._FilterDatabase" localSheetId="1" hidden="1">'BASE GESTIONNAIRES AL'!$A$1:$G$12</definedName>
    <definedName name="AFC_GEST_EQUIP" localSheetId="1">'BASE GESTIONNAIRES AL'!$A$1:$G$12</definedName>
    <definedName name="_xlnm.Print_Titles" localSheetId="1">'BASE GESTIONNAIRES AL'!$1:$1</definedName>
    <definedName name="NUMDOSSIER">'BASE GESTIONNAIRES AL'!$A$2:$A$29</definedName>
    <definedName name="TABLEIDENTIF">'BASE GESTIONNAIRES AL'!$A$2:$G$29</definedName>
    <definedName name="_xlnm.Print_Area" localSheetId="1">'BASE GESTIONNAIRES AL'!$A$1:$G$12</definedName>
    <definedName name="_xlnm.Print_Area" localSheetId="0">'Budget Prév. 2021'!$A$1:$I$47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7" l="1"/>
  <c r="H15" i="7"/>
  <c r="H14" i="7"/>
  <c r="H12" i="7"/>
  <c r="H13" i="7"/>
  <c r="C29" i="7"/>
  <c r="C32" i="7"/>
  <c r="I39" i="7"/>
  <c r="I44" i="7"/>
  <c r="I45" i="7"/>
  <c r="C33" i="7" s="1"/>
  <c r="C34" i="7" s="1"/>
  <c r="I46" i="7" l="1"/>
  <c r="I4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C0762371</author>
    <author>C0407371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5" authorId="0" shapeId="0" xr:uid="{00000000-0006-0000-0000-000004000000}">
      <text>
        <r>
          <rPr>
            <sz val="10"/>
            <color indexed="10"/>
            <rFont val="Arial"/>
            <family val="2"/>
          </rPr>
          <t xml:space="preserve">Agios
Intérêts d’emprunts
</t>
        </r>
      </text>
    </comment>
    <comment ref="H28" authorId="1" shapeId="0" xr:uid="{00000000-0006-0000-0000-000005000000}">
      <text>
        <r>
          <rPr>
            <sz val="10"/>
            <color indexed="10"/>
            <rFont val="Arial"/>
            <family val="2"/>
          </rPr>
          <t>Indiquer le nom de la commune</t>
        </r>
      </text>
    </comment>
    <comment ref="H29" authorId="1" shapeId="0" xr:uid="{00000000-0006-0000-0000-000006000000}">
      <text>
        <r>
          <rPr>
            <sz val="10"/>
            <color indexed="10"/>
            <rFont val="Arial"/>
            <family val="2"/>
          </rPr>
          <t>Indiquer le nom de la commune</t>
        </r>
      </text>
    </comment>
    <comment ref="H30" authorId="1" shapeId="0" xr:uid="{00000000-0006-0000-0000-000007000000}">
      <text>
        <r>
          <rPr>
            <sz val="10"/>
            <color indexed="10"/>
            <rFont val="Arial"/>
            <family val="2"/>
          </rPr>
          <t>Indiquer le nom de la commune</t>
        </r>
      </text>
    </comment>
    <comment ref="B31" authorId="0" shapeId="0" xr:uid="{00000000-0006-0000-0000-000008000000}">
      <text>
        <r>
          <rPr>
            <sz val="10"/>
            <color indexed="10"/>
            <rFont val="Arial"/>
            <family val="2"/>
          </rPr>
          <t>Attestation charges supplétives</t>
        </r>
      </text>
    </comment>
    <comment ref="H31" authorId="1" shapeId="0" xr:uid="{00000000-0006-0000-0000-000009000000}">
      <text>
        <r>
          <rPr>
            <sz val="10"/>
            <color indexed="10"/>
            <rFont val="Arial"/>
            <family val="2"/>
          </rPr>
          <t>Indiquer le nom de la commune</t>
        </r>
      </text>
    </comment>
    <comment ref="H33" authorId="0" shapeId="0" xr:uid="{00000000-0006-0000-0000-00000A000000}">
      <text>
        <r>
          <rPr>
            <sz val="10"/>
            <color indexed="10"/>
            <rFont val="Arial"/>
            <family val="2"/>
          </rPr>
          <t>Ne concerne pas la PS compte 70623</t>
        </r>
      </text>
    </comment>
    <comment ref="B38" authorId="2" shapeId="0" xr:uid="{00000000-0006-0000-0000-00000B000000}">
      <text>
        <r>
          <rPr>
            <b/>
            <sz val="10"/>
            <color indexed="10"/>
            <rFont val="Tahoma"/>
            <family val="2"/>
          </rPr>
          <t>Date à indiquer de la manière suivante : 
JJ/MM/AA</t>
        </r>
        <r>
          <rPr>
            <sz val="8"/>
            <color indexed="81"/>
            <rFont val="Tahoma"/>
            <family val="2"/>
          </rPr>
          <t xml:space="preserve">
</t>
        </r>
      </text>
    </comment>
  </commentList>
</comments>
</file>

<file path=xl/sharedStrings.xml><?xml version="1.0" encoding="utf-8"?>
<sst xmlns="http://schemas.openxmlformats.org/spreadsheetml/2006/main" count="160" uniqueCount="128">
  <si>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</si>
  <si>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</si>
  <si>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</si>
  <si>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</si>
  <si>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</si>
  <si>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</si>
  <si>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</si>
  <si>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</si>
  <si>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</si>
  <si>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</si>
  <si>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</si>
  <si>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</si>
  <si>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</si>
  <si>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</si>
  <si>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</si>
  <si>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</si>
  <si>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</si>
  <si>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</si>
  <si>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</si>
  <si>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</si>
  <si>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</si>
  <si>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</si>
  <si>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</si>
  <si>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</si>
  <si>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</si>
  <si>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</si>
  <si>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</si>
  <si>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</si>
  <si>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</si>
  <si>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</si>
  <si>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</si>
  <si>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</si>
  <si>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</si>
  <si>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</si>
  <si>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</si>
  <si>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</si>
  <si>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</si>
  <si>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</si>
  <si>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</si>
  <si>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</si>
  <si>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</si>
  <si>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</si>
  <si>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</si>
  <si>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</si>
  <si>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</si>
  <si>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</si>
  <si>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</si>
  <si>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NOM EQUIPEMENT</t>
  </si>
  <si>
    <t>ACTIVITE EQUIPEMENT</t>
  </si>
  <si>
    <t>CODE POSTAL ETABLISSEMENT OU EQUIPEMENT</t>
  </si>
  <si>
    <t>NOM COMMUNE ETABLISSEMENT OU EQUIPEMENT</t>
  </si>
  <si>
    <t>TOURS</t>
  </si>
  <si>
    <t>SAINT PIERRE DES CORPS</t>
  </si>
  <si>
    <t>Activité :</t>
  </si>
  <si>
    <t>Participations familiales - Autres activités</t>
  </si>
  <si>
    <t>Participations familiales - Activités principales</t>
  </si>
  <si>
    <t>REIGNAC SUR INDRE</t>
  </si>
  <si>
    <t>Animation locale</t>
  </si>
  <si>
    <t>Animation Locale VERC</t>
  </si>
  <si>
    <t>Animation Locale Puzzle</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</si>
  <si>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</si>
  <si>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</si>
  <si>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Animation Locale Voyageurs N-E</t>
  </si>
  <si>
    <t>PARCAY MESLAY</t>
  </si>
  <si>
    <t>Animation Locale Voyageurs Sud</t>
  </si>
  <si>
    <t>Animation Locale Bul De Momes</t>
  </si>
  <si>
    <t>SAINT OUEN LES VIGNES</t>
  </si>
  <si>
    <t>Animation Locale d'Abilly</t>
  </si>
  <si>
    <t>ABILLY</t>
  </si>
  <si>
    <t>Merci de selectionner votre n° de dossier SIAS</t>
  </si>
  <si>
    <r>
      <t>Courriel</t>
    </r>
    <r>
      <rPr>
        <i/>
        <sz val="11"/>
        <color indexed="62"/>
        <rFont val="Arial"/>
        <family val="2"/>
      </rPr>
      <t xml:space="preserve"> :</t>
    </r>
  </si>
  <si>
    <t xml:space="preserve"> gestion.actionsociale@caftours.cnafmail.fr</t>
  </si>
  <si>
    <t>Corbeille S@fir :</t>
  </si>
  <si>
    <t>Prèv PSO</t>
  </si>
  <si>
    <t>Animation Locale Giraudeau</t>
  </si>
  <si>
    <t>Animation Locale D de la Pouge</t>
  </si>
  <si>
    <t>Animation Locale</t>
  </si>
  <si>
    <t>AVOINE</t>
  </si>
  <si>
    <t>CUSSAY</t>
  </si>
  <si>
    <t>37000</t>
  </si>
  <si>
    <t>200400371</t>
  </si>
  <si>
    <t>37700</t>
  </si>
  <si>
    <t>ASSOC LE SAC A MALICES</t>
  </si>
  <si>
    <t>201000239</t>
  </si>
  <si>
    <t>ASSOC VIVRE ENSEMBLE AUX RIVES DU CHER</t>
  </si>
  <si>
    <t>201100269</t>
  </si>
  <si>
    <t>37310</t>
  </si>
  <si>
    <t>ASSOC PUZZLE</t>
  </si>
  <si>
    <t>201200177</t>
  </si>
  <si>
    <t>37210</t>
  </si>
  <si>
    <t>ASSOC VOYAGEURS 37</t>
  </si>
  <si>
    <t>201200178</t>
  </si>
  <si>
    <t>37160</t>
  </si>
  <si>
    <t>ASSOC ADMR D ABILLY</t>
  </si>
  <si>
    <t>201200294</t>
  </si>
  <si>
    <t>37530</t>
  </si>
  <si>
    <t>ASSOC BUL DE MOMES</t>
  </si>
  <si>
    <t>201200375</t>
  </si>
  <si>
    <t>201300012</t>
  </si>
  <si>
    <t>ASSOC USAGERS CENTRE SOCIAL GIRAUDEAU</t>
  </si>
  <si>
    <t>201500284</t>
  </si>
  <si>
    <t>37240</t>
  </si>
  <si>
    <t>DOMAINE DE LA POUGE</t>
  </si>
  <si>
    <t>201500496</t>
  </si>
  <si>
    <t>Animation Locale Chinon Vienne</t>
  </si>
  <si>
    <t>37420</t>
  </si>
  <si>
    <t>CC CHINON VIENNE ET LOIRE</t>
  </si>
  <si>
    <t>201600044</t>
  </si>
  <si>
    <t>Animation Locale ADPEP 37</t>
  </si>
  <si>
    <t>37120</t>
  </si>
  <si>
    <t>RICHELIEU</t>
  </si>
  <si>
    <t>ASSOC ADPEP 37 SIEGE</t>
  </si>
  <si>
    <t>201600271</t>
  </si>
  <si>
    <t>Animat° Locale Oeuvres Laiques</t>
  </si>
  <si>
    <t>ASSOC FEDERATION DES OEUVRES LAIQUES 37</t>
  </si>
  <si>
    <t>Animation Locale Point rencontre</t>
  </si>
  <si>
    <t>Animation Locale Sac à Malices</t>
  </si>
  <si>
    <t>Animation Locale Tsiganes</t>
  </si>
  <si>
    <t>Animation Locale du Bouchardais</t>
  </si>
  <si>
    <t>37220</t>
  </si>
  <si>
    <t>PANZOULT</t>
  </si>
  <si>
    <t>ASSOC CISPEO</t>
  </si>
  <si>
    <t>ASSOC POUR L'EMPLOI EN BOUCHARDAIS</t>
  </si>
  <si>
    <t>Budget Prévisionnel 2021</t>
  </si>
  <si>
    <t>&gt; Retour des documents au 31 janvier 2021</t>
  </si>
  <si>
    <t>Prévisions 2021</t>
  </si>
  <si>
    <t>Solidarité Habitat Centre Val de Loire</t>
  </si>
  <si>
    <t>Animation Locale Tsiganes Habitat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</si>
</sst>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30" x14ac:knownFonts="1">
    <font>
      <sz val="10"/>
      <name val="Arial"/>
    </font>
    <font>
      <sz val="10"/>
      <name val="Arial"/>
      <family val="2"/>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8"/>
      <color indexed="81"/>
      <name val="Tahoma"/>
      <family val="2"/>
    </font>
    <font>
      <sz val="11"/>
      <name val="Arial"/>
      <family val="2"/>
    </font>
    <font>
      <u/>
      <sz val="10"/>
      <color indexed="12"/>
      <name val="MS Sans Serif"/>
      <family val="2"/>
    </font>
    <font>
      <sz val="10"/>
      <name val="MS Sans Serif"/>
      <family val="2"/>
    </font>
    <font>
      <i/>
      <u/>
      <sz val="11"/>
      <color indexed="62"/>
      <name val="Arial"/>
      <family val="2"/>
    </font>
    <font>
      <i/>
      <sz val="11"/>
      <color indexed="62"/>
      <name val="Arial"/>
      <family val="2"/>
    </font>
    <font>
      <b/>
      <sz val="10"/>
      <color indexed="10"/>
      <name val="Tahoma"/>
      <family val="2"/>
    </font>
    <font>
      <sz val="10"/>
      <name val="Arial"/>
      <family val="2"/>
    </font>
    <font>
      <b/>
      <sz val="10"/>
      <color indexed="12"/>
      <name val="Arial"/>
      <family val="2"/>
    </font>
    <font>
      <b/>
      <sz val="11"/>
      <name val="Arial"/>
      <family val="2"/>
    </font>
    <font>
      <b/>
      <i/>
      <u/>
      <sz val="15"/>
      <color indexed="10"/>
      <name val="Arial"/>
      <family val="2"/>
    </font>
    <font>
      <sz val="11"/>
      <color theme="3"/>
      <name val="Arial"/>
      <family val="2"/>
    </font>
    <font>
      <b/>
      <i/>
      <u/>
      <sz val="15"/>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59999389629810485"/>
        <bgColor indexed="64"/>
      </patternFill>
    </fill>
    <fill>
      <patternFill patternType="solid">
        <fgColor theme="6" tint="0.79998168889431442"/>
        <bgColor indexed="64"/>
      </patternFill>
    </fill>
  </fills>
  <borders count="13">
    <border>
      <left/>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1"/>
      </right>
      <top/>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s>
  <cellStyleXfs count="5">
    <xf numFmtId="0" fontId="0" fillId="0" borderId="0"/>
    <xf numFmtId="44" fontId="1" fillId="0" borderId="0" applyFont="0" applyFill="0" applyBorder="0" applyAlignment="0" applyProtection="0"/>
    <xf numFmtId="0" fontId="19" fillId="0" borderId="0" applyNumberFormat="0" applyFill="0" applyBorder="0" applyAlignment="0" applyProtection="0"/>
    <xf numFmtId="44" fontId="1" fillId="0" borderId="0" applyFont="0" applyFill="0" applyBorder="0" applyAlignment="0" applyProtection="0"/>
    <xf numFmtId="0" fontId="20" fillId="0" borderId="0"/>
  </cellStyleXfs>
  <cellXfs count="92">
    <xf numFmtId="0" fontId="0" fillId="0" borderId="0" xfId="0"/>
    <xf numFmtId="0" fontId="5" fillId="2" borderId="0" xfId="0" applyFont="1" applyFill="1" applyAlignment="1" applyProtection="1">
      <alignment horizontal="right" vertical="center" wrapText="1"/>
    </xf>
    <xf numFmtId="0" fontId="20" fillId="0" borderId="0" xfId="4"/>
    <xf numFmtId="0" fontId="20"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1" xfId="0" applyFont="1" applyBorder="1" applyAlignment="1" applyProtection="1">
      <alignment horizontal="right" vertical="center" wrapText="1"/>
    </xf>
    <xf numFmtId="0" fontId="3" fillId="0" borderId="1" xfId="0" applyFont="1" applyBorder="1" applyAlignment="1" applyProtection="1">
      <alignment horizontal="right" vertical="center" wrapText="1"/>
    </xf>
    <xf numFmtId="0" fontId="3" fillId="0" borderId="1" xfId="0" applyFont="1" applyBorder="1" applyAlignment="1" applyProtection="1">
      <alignment vertical="center" wrapText="1"/>
    </xf>
    <xf numFmtId="0" fontId="10" fillId="0" borderId="1" xfId="0" applyFont="1" applyBorder="1" applyAlignment="1" applyProtection="1">
      <alignment vertical="center" wrapText="1"/>
    </xf>
    <xf numFmtId="0" fontId="3" fillId="0" borderId="2" xfId="0" applyFont="1" applyBorder="1" applyAlignment="1" applyProtection="1">
      <alignment vertical="center" wrapText="1"/>
    </xf>
    <xf numFmtId="0" fontId="10" fillId="2" borderId="1" xfId="0" applyFont="1" applyFill="1" applyBorder="1" applyAlignment="1" applyProtection="1">
      <alignment horizontal="right" vertical="center" wrapText="1"/>
    </xf>
    <xf numFmtId="0" fontId="11"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3" fillId="0" borderId="0" xfId="0" applyFont="1" applyAlignment="1" applyProtection="1">
      <alignment horizontal="left" vertical="center" wrapText="1"/>
    </xf>
    <xf numFmtId="49" fontId="6"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165" fontId="6"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4" fillId="0" borderId="0" xfId="0" applyFont="1" applyAlignment="1" applyProtection="1">
      <alignment vertical="center"/>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21" fillId="0" borderId="0" xfId="0" applyFont="1" applyAlignment="1" applyProtection="1">
      <alignment vertical="center"/>
    </xf>
    <xf numFmtId="0" fontId="22" fillId="0" borderId="0" xfId="0" applyFont="1" applyAlignment="1" applyProtection="1">
      <alignment vertical="center"/>
    </xf>
    <xf numFmtId="0" fontId="18" fillId="0" borderId="0" xfId="0" applyFont="1" applyAlignment="1" applyProtection="1">
      <alignment vertical="center" wrapText="1"/>
    </xf>
    <xf numFmtId="0" fontId="18" fillId="0" borderId="0" xfId="0" applyFont="1" applyBorder="1" applyAlignment="1" applyProtection="1">
      <alignment vertical="center" wrapText="1"/>
    </xf>
    <xf numFmtId="0" fontId="6" fillId="0" borderId="0" xfId="0" applyFont="1" applyBorder="1" applyAlignment="1" applyProtection="1">
      <alignment vertical="center" wrapText="1"/>
    </xf>
    <xf numFmtId="0" fontId="5" fillId="2" borderId="0" xfId="0" applyFont="1" applyFill="1" applyBorder="1" applyAlignment="1" applyProtection="1">
      <alignment horizontal="right" vertical="center" wrapText="1"/>
    </xf>
    <xf numFmtId="165" fontId="6" fillId="2" borderId="0" xfId="0" applyNumberFormat="1" applyFont="1" applyFill="1" applyBorder="1" applyAlignment="1" applyProtection="1">
      <alignment vertical="center" wrapText="1"/>
      <protection locked="0"/>
    </xf>
    <xf numFmtId="0" fontId="5"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wrapText="1"/>
    </xf>
    <xf numFmtId="0" fontId="18" fillId="2"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xf>
    <xf numFmtId="0" fontId="25" fillId="3"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8" fillId="0" borderId="0" xfId="0" applyFont="1" applyAlignment="1" applyProtection="1">
      <alignment vertical="center" wrapText="1"/>
    </xf>
    <xf numFmtId="0" fontId="28" fillId="0" borderId="0" xfId="2" applyFont="1" applyAlignment="1" applyProtection="1">
      <alignment vertical="center" wrapText="1"/>
    </xf>
    <xf numFmtId="0" fontId="28" fillId="0" borderId="0" xfId="0" applyFont="1" applyAlignment="1" applyProtection="1">
      <alignment vertical="center"/>
    </xf>
    <xf numFmtId="0" fontId="0" fillId="0" borderId="4" xfId="0" applyFont="1" applyFill="1" applyBorder="1" applyAlignment="1">
      <alignment wrapText="1"/>
    </xf>
    <xf numFmtId="0" fontId="0" fillId="0" borderId="4" xfId="0" applyFill="1" applyBorder="1" applyAlignment="1">
      <alignment wrapText="1"/>
    </xf>
    <xf numFmtId="0" fontId="26" fillId="0" borderId="4" xfId="0" applyFont="1" applyBorder="1" applyAlignment="1" applyProtection="1">
      <alignment horizontal="left" vertical="center" wrapText="1"/>
      <protection locked="0"/>
    </xf>
    <xf numFmtId="0" fontId="24" fillId="0" borderId="0" xfId="0" applyFont="1" applyAlignment="1" applyProtection="1">
      <alignment vertical="center" wrapText="1"/>
    </xf>
    <xf numFmtId="0" fontId="26" fillId="0" borderId="0" xfId="0" applyFont="1" applyAlignment="1" applyProtection="1">
      <alignment horizontal="left" vertical="center" wrapText="1"/>
    </xf>
    <xf numFmtId="0" fontId="26" fillId="0" borderId="0" xfId="0" applyFont="1" applyAlignment="1" applyProtection="1">
      <alignment vertical="center" wrapText="1"/>
    </xf>
    <xf numFmtId="166" fontId="2" fillId="0" borderId="1" xfId="3"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protection locked="0"/>
    </xf>
    <xf numFmtId="164" fontId="24"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24" fillId="2" borderId="1" xfId="0" applyNumberFormat="1" applyFont="1" applyFill="1" applyBorder="1" applyAlignment="1" applyProtection="1">
      <alignment horizontal="right" vertical="center" wrapText="1"/>
    </xf>
    <xf numFmtId="164" fontId="2" fillId="2" borderId="1" xfId="0" applyNumberFormat="1" applyFont="1" applyFill="1" applyBorder="1" applyAlignment="1" applyProtection="1">
      <alignment horizontal="right" vertical="center" wrapText="1"/>
    </xf>
    <xf numFmtId="44" fontId="24" fillId="0" borderId="1" xfId="3" applyFont="1" applyBorder="1" applyAlignment="1" applyProtection="1">
      <alignment horizontal="right" vertical="center" wrapText="1"/>
      <protection locked="0"/>
    </xf>
    <xf numFmtId="164" fontId="24" fillId="0" borderId="1" xfId="0" applyNumberFormat="1" applyFont="1" applyBorder="1" applyAlignment="1" applyProtection="1">
      <alignment horizontal="right" vertical="center" wrapText="1"/>
    </xf>
    <xf numFmtId="49" fontId="18" fillId="2" borderId="4" xfId="0" applyNumberFormat="1" applyFont="1" applyFill="1" applyBorder="1" applyAlignment="1" applyProtection="1">
      <alignment horizontal="center" vertical="center" wrapText="1"/>
      <protection locked="0"/>
    </xf>
    <xf numFmtId="165" fontId="18" fillId="2" borderId="4" xfId="0" applyNumberFormat="1" applyFont="1" applyFill="1" applyBorder="1" applyAlignment="1" applyProtection="1">
      <alignment horizontal="center" vertical="center" wrapText="1"/>
      <protection locked="0"/>
    </xf>
    <xf numFmtId="0" fontId="0" fillId="0" borderId="0" xfId="0" applyFont="1" applyFill="1" applyBorder="1" applyAlignment="1">
      <alignment wrapText="1"/>
    </xf>
    <xf numFmtId="0" fontId="0" fillId="0" borderId="0" xfId="0" applyFill="1" applyBorder="1" applyAlignment="1">
      <alignment wrapText="1"/>
    </xf>
    <xf numFmtId="49" fontId="0" fillId="4" borderId="4" xfId="0" applyNumberFormat="1" applyFill="1" applyBorder="1"/>
    <xf numFmtId="49" fontId="0" fillId="0" borderId="4" xfId="0" applyNumberFormat="1" applyFill="1" applyBorder="1"/>
    <xf numFmtId="0" fontId="0" fillId="4" borderId="4" xfId="0" applyFont="1" applyFill="1" applyBorder="1" applyAlignment="1">
      <alignment wrapText="1"/>
    </xf>
    <xf numFmtId="0" fontId="0" fillId="0" borderId="4" xfId="0" applyNumberFormat="1" applyBorder="1" applyAlignment="1">
      <alignment horizontal="left"/>
    </xf>
    <xf numFmtId="49" fontId="0" fillId="0" borderId="4" xfId="0" applyNumberFormat="1" applyBorder="1"/>
    <xf numFmtId="49" fontId="0" fillId="5" borderId="4" xfId="0" applyNumberFormat="1" applyFill="1" applyBorder="1"/>
    <xf numFmtId="0" fontId="27" fillId="0" borderId="0" xfId="0" applyFont="1" applyAlignment="1" applyProtection="1">
      <alignment horizontal="left" vertical="center" wrapText="1"/>
    </xf>
    <xf numFmtId="0" fontId="29" fillId="0" borderId="0" xfId="0" applyFont="1" applyAlignment="1" applyProtection="1">
      <alignment horizontal="left" vertical="center" wrapText="1"/>
    </xf>
    <xf numFmtId="0" fontId="14" fillId="0" borderId="0" xfId="0" applyFont="1" applyAlignment="1" applyProtection="1">
      <alignment horizontal="left" wrapText="1"/>
    </xf>
    <xf numFmtId="164" fontId="24" fillId="0" borderId="2" xfId="0" applyNumberFormat="1" applyFont="1" applyBorder="1" applyAlignment="1" applyProtection="1">
      <alignment horizontal="right" vertical="center" wrapText="1"/>
      <protection locked="0"/>
    </xf>
    <xf numFmtId="164" fontId="24" fillId="0" borderId="3" xfId="0" applyNumberFormat="1"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9" fillId="0" borderId="11" xfId="0" applyFont="1" applyBorder="1" applyAlignment="1" applyProtection="1">
      <alignment vertical="center"/>
    </xf>
    <xf numFmtId="0" fontId="9" fillId="0" borderId="12" xfId="0" applyFont="1" applyBorder="1" applyAlignment="1" applyProtection="1">
      <alignment vertical="center"/>
    </xf>
    <xf numFmtId="0" fontId="26" fillId="0" borderId="0" xfId="0" applyFont="1" applyAlignment="1" applyProtection="1">
      <alignment horizontal="left" vertical="center" wrapText="1"/>
    </xf>
    <xf numFmtId="0" fontId="18" fillId="2" borderId="5"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8" fillId="2" borderId="7" xfId="0" applyFont="1" applyFill="1" applyBorder="1" applyAlignment="1" applyProtection="1">
      <alignment horizontal="center" vertical="center" wrapText="1"/>
      <protection locked="0"/>
    </xf>
    <xf numFmtId="0" fontId="7" fillId="0" borderId="8" xfId="0" applyFont="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49" fontId="1" fillId="0" borderId="4" xfId="0" applyNumberFormat="1" applyFont="1" applyBorder="1"/>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 2021'!A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19050</xdr:colOff>
      <xdr:row>6</xdr:row>
      <xdr:rowOff>161925</xdr:rowOff>
    </xdr:to>
    <xdr:pic>
      <xdr:nvPicPr>
        <xdr:cNvPr id="7762" name="Picture 1">
          <a:extLst>
            <a:ext uri="{FF2B5EF4-FFF2-40B4-BE49-F238E27FC236}">
              <a16:creationId xmlns:a16="http://schemas.microsoft.com/office/drawing/2014/main" id="{35C684FD-57A4-433F-B960-57496128D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819150" cy="12001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1038225</xdr:colOff>
      <xdr:row>3</xdr:row>
      <xdr:rowOff>9525</xdr:rowOff>
    </xdr:from>
    <xdr:to>
      <xdr:col>8</xdr:col>
      <xdr:colOff>400050</xdr:colOff>
      <xdr:row>6</xdr:row>
      <xdr:rowOff>685800</xdr:rowOff>
    </xdr:to>
    <xdr:pic>
      <xdr:nvPicPr>
        <xdr:cNvPr id="7763" name="Image 20" descr="http://safirstk01.intra.cnaf/AdminV4/tempImg/5283a8b40bb4b.png">
          <a:extLst>
            <a:ext uri="{FF2B5EF4-FFF2-40B4-BE49-F238E27FC236}">
              <a16:creationId xmlns:a16="http://schemas.microsoft.com/office/drawing/2014/main" id="{85898DA6-D7CF-4376-AF71-8B5570C860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7325" y="495300"/>
          <a:ext cx="58007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84666</xdr:colOff>
      <xdr:row>44</xdr:row>
      <xdr:rowOff>158750</xdr:rowOff>
    </xdr:from>
    <xdr:to>
      <xdr:col>9</xdr:col>
      <xdr:colOff>560916</xdr:colOff>
      <xdr:row>46</xdr:row>
      <xdr:rowOff>264583</xdr:rowOff>
    </xdr:to>
    <xdr:sp macro="" textlink="">
      <xdr:nvSpPr>
        <xdr:cNvPr id="6" name="Flèche vers le haut 5">
          <a:hlinkClick xmlns:r="http://schemas.openxmlformats.org/officeDocument/2006/relationships" r:id="rId3" tooltip="revenir en haut du document pour le vérifier"/>
          <a:extLst>
            <a:ext uri="{FF2B5EF4-FFF2-40B4-BE49-F238E27FC236}">
              <a16:creationId xmlns:a16="http://schemas.microsoft.com/office/drawing/2014/main" id="{59514DA1-E68D-4B60-B99B-E74EA6082797}"/>
            </a:ext>
          </a:extLst>
        </xdr:cNvPr>
        <xdr:cNvSpPr/>
      </xdr:nvSpPr>
      <xdr:spPr>
        <a:xfrm>
          <a:off x="12064999" y="14679083"/>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twoCellAnchor>
    <xdr:from>
      <xdr:col>1</xdr:col>
      <xdr:colOff>613833</xdr:colOff>
      <xdr:row>0</xdr:row>
      <xdr:rowOff>116417</xdr:rowOff>
    </xdr:from>
    <xdr:to>
      <xdr:col>1</xdr:col>
      <xdr:colOff>2130425</xdr:colOff>
      <xdr:row>5</xdr:row>
      <xdr:rowOff>169333</xdr:rowOff>
    </xdr:to>
    <xdr:sp macro="" textlink="">
      <xdr:nvSpPr>
        <xdr:cNvPr id="7" name="AutoShape 41">
          <a:extLst>
            <a:ext uri="{FF2B5EF4-FFF2-40B4-BE49-F238E27FC236}">
              <a16:creationId xmlns:a16="http://schemas.microsoft.com/office/drawing/2014/main" id="{0E7715DA-438A-4F42-B9E9-EE8D3C284881}"/>
            </a:ext>
          </a:extLst>
        </xdr:cNvPr>
        <xdr:cNvSpPr>
          <a:spLocks noChangeArrowheads="1"/>
        </xdr:cNvSpPr>
      </xdr:nvSpPr>
      <xdr:spPr bwMode="auto">
        <a:xfrm>
          <a:off x="1492250" y="116417"/>
          <a:ext cx="1516592" cy="846666"/>
        </a:xfrm>
        <a:prstGeom prst="roundRect">
          <a:avLst>
            <a:gd name="adj" fmla="val 16667"/>
          </a:avLst>
        </a:prstGeom>
        <a:noFill/>
        <a:ln w="19050">
          <a:solidFill>
            <a:srgbClr val="00808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a:t>
          </a:r>
          <a:r>
            <a:rPr lang="fr-FR" sz="850" b="0" i="0" u="none" strike="noStrike" baseline="0">
              <a:solidFill>
                <a:srgbClr val="333399"/>
              </a:solidFill>
              <a:latin typeface="Times New Roman"/>
              <a:cs typeface="Times New Roman"/>
            </a:rPr>
            <a:t>02.47.31.55.50</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B0F0"/>
    <pageSetUpPr fitToPage="1"/>
  </sheetPr>
  <dimension ref="A2:I49"/>
  <sheetViews>
    <sheetView showGridLines="0" showZeros="0" tabSelected="1" zoomScale="90" zoomScaleNormal="90" zoomScaleSheetLayoutView="75" workbookViewId="0">
      <selection activeCell="H10" sqref="H10"/>
    </sheetView>
  </sheetViews>
  <sheetFormatPr baseColWidth="10" defaultRowHeight="12.75" x14ac:dyDescent="0.2"/>
  <cols>
    <col min="1" max="1" width="13.140625" style="4" customWidth="1"/>
    <col min="2" max="2" width="50.28515625" style="4" customWidth="1"/>
    <col min="3" max="3" width="19.7109375" style="4" customWidth="1"/>
    <col min="4" max="5" width="4.5703125" style="4" customWidth="1"/>
    <col min="6" max="6" width="1.7109375" style="5" customWidth="1"/>
    <col min="7" max="7" width="15.7109375" style="6" customWidth="1"/>
    <col min="8" max="8" width="50.28515625" style="4" customWidth="1"/>
    <col min="9" max="9" width="19.5703125" style="4" customWidth="1"/>
    <col min="10" max="16384" width="11.42578125" style="4"/>
  </cols>
  <sheetData>
    <row r="2" spans="1:9" x14ac:dyDescent="0.2">
      <c r="B2" s="5"/>
      <c r="C2" s="5"/>
    </row>
    <row r="3" spans="1:9" x14ac:dyDescent="0.2">
      <c r="B3" s="7"/>
      <c r="C3" s="7"/>
    </row>
    <row r="4" spans="1:9" x14ac:dyDescent="0.2">
      <c r="A4" s="31"/>
      <c r="B4" s="31"/>
      <c r="C4" s="7"/>
    </row>
    <row r="5" spans="1:9" x14ac:dyDescent="0.2">
      <c r="A5" s="74"/>
      <c r="B5" s="74"/>
      <c r="C5" s="7"/>
    </row>
    <row r="6" spans="1:9" ht="21" customHeight="1" x14ac:dyDescent="0.2">
      <c r="A6" s="74"/>
      <c r="B6" s="74"/>
      <c r="C6" s="7"/>
    </row>
    <row r="7" spans="1:9" ht="75" customHeight="1" x14ac:dyDescent="0.2">
      <c r="A7" s="74"/>
      <c r="B7" s="74"/>
      <c r="C7" s="7"/>
    </row>
    <row r="8" spans="1:9" ht="34.5" customHeight="1" x14ac:dyDescent="0.2">
      <c r="C8" s="82" t="s">
        <v>123</v>
      </c>
      <c r="D8" s="83"/>
      <c r="E8" s="83"/>
      <c r="F8" s="83"/>
      <c r="G8" s="83"/>
      <c r="H8" s="84"/>
    </row>
    <row r="9" spans="1:9" ht="19.5" customHeight="1" x14ac:dyDescent="0.2"/>
    <row r="10" spans="1:9" ht="19.5" customHeight="1" x14ac:dyDescent="0.2">
      <c r="G10" s="36" t="s">
        <v>26</v>
      </c>
      <c r="H10" s="50" t="s">
        <v>69</v>
      </c>
      <c r="I10" s="51"/>
    </row>
    <row r="11" spans="1:9" ht="27" customHeight="1" x14ac:dyDescent="0.2">
      <c r="A11" s="72" t="s">
        <v>124</v>
      </c>
      <c r="B11" s="73"/>
      <c r="G11" s="36" t="s">
        <v>27</v>
      </c>
      <c r="H11" s="52">
        <f>IF($H$10&lt;&gt;"",VLOOKUP($H$10,TABLEIDENTIF,4,FALSE),"")</f>
        <v>0</v>
      </c>
      <c r="I11" s="51"/>
    </row>
    <row r="12" spans="1:9" ht="19.5" customHeight="1" x14ac:dyDescent="0.2">
      <c r="A12" s="73"/>
      <c r="B12" s="73"/>
      <c r="G12" s="36" t="s">
        <v>8</v>
      </c>
      <c r="H12" s="52">
        <f>IF($H$10&lt;&gt;"",VLOOKUP($H$10,TABLEIDENTIF,7,FALSE),"")</f>
        <v>0</v>
      </c>
      <c r="I12" s="51"/>
    </row>
    <row r="13" spans="1:9" ht="27" customHeight="1" x14ac:dyDescent="0.2">
      <c r="G13" s="36" t="s">
        <v>28</v>
      </c>
      <c r="H13" s="85">
        <f>IF($H$10&lt;&gt;"",VLOOKUP($H$10,TABLEIDENTIF,3,FALSE),"")</f>
        <v>0</v>
      </c>
      <c r="I13" s="85"/>
    </row>
    <row r="14" spans="1:9" ht="19.5" customHeight="1" x14ac:dyDescent="0.2">
      <c r="B14" s="45"/>
      <c r="G14" s="42" t="s">
        <v>60</v>
      </c>
      <c r="H14" s="52">
        <f>IF($H$10&lt;&gt;"",VLOOKUP($H$10,TABLEIDENTIF,6,FALSE),"")</f>
        <v>0</v>
      </c>
      <c r="I14" s="51"/>
    </row>
    <row r="15" spans="1:9" ht="29.25" customHeight="1" x14ac:dyDescent="0.2">
      <c r="A15" s="32" t="s">
        <v>70</v>
      </c>
      <c r="B15" s="46" t="s">
        <v>71</v>
      </c>
      <c r="G15" s="36" t="s">
        <v>53</v>
      </c>
      <c r="H15" s="52">
        <f>IF($H$10&lt;&gt;"",VLOOKUP($H$10,TABLEIDENTIF,5,FALSE),"")</f>
        <v>0</v>
      </c>
      <c r="I15" s="51"/>
    </row>
    <row r="16" spans="1:9" s="34" customFormat="1" ht="18.75" customHeight="1" x14ac:dyDescent="0.2">
      <c r="B16" s="47"/>
      <c r="C16" s="33"/>
      <c r="F16" s="35"/>
      <c r="G16" s="36" t="s">
        <v>72</v>
      </c>
      <c r="H16" s="53" t="s">
        <v>73</v>
      </c>
    </row>
    <row r="17" spans="1:9" ht="30" customHeight="1" x14ac:dyDescent="0.2"/>
    <row r="18" spans="1:9" s="11" customFormat="1" x14ac:dyDescent="0.2">
      <c r="A18" s="80" t="s">
        <v>9</v>
      </c>
      <c r="B18" s="80" t="s">
        <v>10</v>
      </c>
      <c r="C18" s="80" t="s">
        <v>125</v>
      </c>
      <c r="D18" s="10"/>
      <c r="E18" s="10"/>
      <c r="F18" s="89"/>
      <c r="G18" s="80" t="s">
        <v>9</v>
      </c>
      <c r="H18" s="80" t="s">
        <v>1</v>
      </c>
      <c r="I18" s="80" t="s">
        <v>125</v>
      </c>
    </row>
    <row r="19" spans="1:9" x14ac:dyDescent="0.2">
      <c r="A19" s="81"/>
      <c r="B19" s="81"/>
      <c r="C19" s="81"/>
      <c r="D19" s="10"/>
      <c r="E19" s="10"/>
      <c r="F19" s="89"/>
      <c r="G19" s="81"/>
      <c r="H19" s="81"/>
      <c r="I19" s="81"/>
    </row>
    <row r="20" spans="1:9" ht="25.5" customHeight="1" x14ac:dyDescent="0.2">
      <c r="A20" s="12">
        <v>60</v>
      </c>
      <c r="B20" s="12" t="s">
        <v>0</v>
      </c>
      <c r="C20" s="54"/>
      <c r="D20" s="8"/>
      <c r="E20" s="8"/>
      <c r="F20" s="8"/>
      <c r="G20" s="13">
        <v>70623</v>
      </c>
      <c r="H20" s="14" t="s">
        <v>24</v>
      </c>
      <c r="I20" s="60"/>
    </row>
    <row r="21" spans="1:9" ht="25.5" customHeight="1" x14ac:dyDescent="0.2">
      <c r="A21" s="12">
        <v>61</v>
      </c>
      <c r="B21" s="12" t="s">
        <v>2</v>
      </c>
      <c r="C21" s="55"/>
      <c r="D21" s="8"/>
      <c r="E21" s="8"/>
      <c r="F21" s="8"/>
      <c r="G21" s="13">
        <v>70642</v>
      </c>
      <c r="H21" s="14" t="s">
        <v>55</v>
      </c>
      <c r="I21" s="60"/>
    </row>
    <row r="22" spans="1:9" ht="25.5" customHeight="1" x14ac:dyDescent="0.2">
      <c r="A22" s="12">
        <v>62</v>
      </c>
      <c r="B22" s="12" t="s">
        <v>3</v>
      </c>
      <c r="C22" s="55"/>
      <c r="D22" s="8"/>
      <c r="E22" s="8"/>
      <c r="F22" s="8"/>
      <c r="G22" s="13">
        <v>708</v>
      </c>
      <c r="H22" s="14" t="s">
        <v>54</v>
      </c>
      <c r="I22" s="56"/>
    </row>
    <row r="23" spans="1:9" ht="25.5" customHeight="1" x14ac:dyDescent="0.2">
      <c r="A23" s="15">
        <v>63</v>
      </c>
      <c r="B23" s="12" t="s">
        <v>34</v>
      </c>
      <c r="C23" s="55"/>
      <c r="D23" s="8"/>
      <c r="E23" s="8"/>
      <c r="F23" s="8"/>
      <c r="G23" s="13">
        <v>741</v>
      </c>
      <c r="H23" s="14" t="s">
        <v>11</v>
      </c>
      <c r="I23" s="56"/>
    </row>
    <row r="24" spans="1:9" ht="25.5" customHeight="1" x14ac:dyDescent="0.2">
      <c r="A24" s="15">
        <v>64</v>
      </c>
      <c r="B24" s="12" t="s">
        <v>35</v>
      </c>
      <c r="C24" s="55"/>
      <c r="D24" s="8"/>
      <c r="E24" s="8"/>
      <c r="F24" s="8"/>
      <c r="G24" s="13">
        <v>742</v>
      </c>
      <c r="H24" s="14" t="s">
        <v>41</v>
      </c>
      <c r="I24" s="56"/>
    </row>
    <row r="25" spans="1:9" ht="25.5" customHeight="1" x14ac:dyDescent="0.2">
      <c r="A25" s="15">
        <v>66</v>
      </c>
      <c r="B25" s="12" t="s">
        <v>4</v>
      </c>
      <c r="C25" s="55"/>
      <c r="D25" s="8"/>
      <c r="E25" s="8"/>
      <c r="F25" s="8"/>
      <c r="G25" s="13">
        <v>7430</v>
      </c>
      <c r="H25" s="14" t="s">
        <v>12</v>
      </c>
      <c r="I25" s="56"/>
    </row>
    <row r="26" spans="1:9" ht="25.5" customHeight="1" x14ac:dyDescent="0.2">
      <c r="A26" s="15">
        <v>67</v>
      </c>
      <c r="B26" s="12" t="s">
        <v>5</v>
      </c>
      <c r="C26" s="55"/>
      <c r="D26" s="8"/>
      <c r="E26" s="8"/>
      <c r="F26" s="8"/>
      <c r="G26" s="13">
        <v>7431</v>
      </c>
      <c r="H26" s="14" t="s">
        <v>13</v>
      </c>
      <c r="I26" s="56"/>
    </row>
    <row r="27" spans="1:9" ht="21" customHeight="1" x14ac:dyDescent="0.2">
      <c r="A27" s="14">
        <v>68</v>
      </c>
      <c r="B27" s="14" t="s">
        <v>14</v>
      </c>
      <c r="C27" s="56"/>
      <c r="D27" s="8"/>
      <c r="E27" s="8"/>
      <c r="F27" s="8"/>
      <c r="G27" s="77">
        <v>744</v>
      </c>
      <c r="H27" s="16" t="s">
        <v>39</v>
      </c>
      <c r="I27" s="75"/>
    </row>
    <row r="28" spans="1:9" ht="28.5" customHeight="1" x14ac:dyDescent="0.2">
      <c r="A28" s="14">
        <v>68</v>
      </c>
      <c r="B28" s="14" t="s">
        <v>15</v>
      </c>
      <c r="C28" s="56"/>
      <c r="D28" s="8"/>
      <c r="E28" s="8"/>
      <c r="F28" s="8"/>
      <c r="G28" s="78"/>
      <c r="H28" s="29"/>
      <c r="I28" s="76"/>
    </row>
    <row r="29" spans="1:9" ht="24.75" customHeight="1" x14ac:dyDescent="0.2">
      <c r="A29" s="15">
        <v>68</v>
      </c>
      <c r="B29" s="12" t="s">
        <v>16</v>
      </c>
      <c r="C29" s="57">
        <f>SUM(C27:C28)</f>
        <v>0</v>
      </c>
      <c r="D29" s="8"/>
      <c r="E29" s="8"/>
      <c r="F29" s="8"/>
      <c r="G29" s="78"/>
      <c r="H29" s="30"/>
      <c r="I29" s="56"/>
    </row>
    <row r="30" spans="1:9" ht="33.75" customHeight="1" x14ac:dyDescent="0.2">
      <c r="A30" s="15">
        <v>65</v>
      </c>
      <c r="B30" s="12" t="s">
        <v>31</v>
      </c>
      <c r="C30" s="56"/>
      <c r="D30" s="8"/>
      <c r="E30" s="8"/>
      <c r="F30" s="8"/>
      <c r="G30" s="78"/>
      <c r="H30" s="30"/>
      <c r="I30" s="56"/>
    </row>
    <row r="31" spans="1:9" ht="30.75" customHeight="1" x14ac:dyDescent="0.2">
      <c r="A31" s="15">
        <v>86</v>
      </c>
      <c r="B31" s="12" t="s">
        <v>32</v>
      </c>
      <c r="C31" s="56"/>
      <c r="D31" s="8"/>
      <c r="E31" s="8"/>
      <c r="F31" s="8"/>
      <c r="G31" s="79"/>
      <c r="H31" s="30"/>
      <c r="I31" s="56"/>
    </row>
    <row r="32" spans="1:9" ht="31.5" customHeight="1" x14ac:dyDescent="0.2">
      <c r="A32" s="15"/>
      <c r="B32" s="12" t="s">
        <v>6</v>
      </c>
      <c r="C32" s="57">
        <f>SUM(C30:C31,C20:C28)</f>
        <v>0</v>
      </c>
      <c r="D32" s="8"/>
      <c r="E32" s="8"/>
      <c r="F32" s="8"/>
      <c r="G32" s="13">
        <v>7451</v>
      </c>
      <c r="H32" s="14" t="s">
        <v>25</v>
      </c>
      <c r="I32" s="56"/>
    </row>
    <row r="33" spans="1:9" ht="30.75" customHeight="1" x14ac:dyDescent="0.2">
      <c r="A33" s="15"/>
      <c r="B33" s="17" t="s">
        <v>29</v>
      </c>
      <c r="C33" s="58" t="str">
        <f>IF(I45&gt;C32,I45-C32,"")</f>
        <v/>
      </c>
      <c r="D33" s="8"/>
      <c r="E33" s="8"/>
      <c r="F33" s="8"/>
      <c r="G33" s="13">
        <v>7452</v>
      </c>
      <c r="H33" s="19" t="s">
        <v>33</v>
      </c>
      <c r="I33" s="56"/>
    </row>
    <row r="34" spans="1:9" ht="30.75" customHeight="1" x14ac:dyDescent="0.2">
      <c r="A34" s="18"/>
      <c r="B34" s="17" t="s">
        <v>17</v>
      </c>
      <c r="C34" s="59">
        <f>SUM(C32:C33)</f>
        <v>0</v>
      </c>
      <c r="D34" s="8"/>
      <c r="E34" s="8"/>
      <c r="F34" s="8"/>
      <c r="G34" s="77">
        <v>746</v>
      </c>
      <c r="H34" s="16" t="s">
        <v>40</v>
      </c>
      <c r="I34" s="75"/>
    </row>
    <row r="35" spans="1:9" ht="28.5" customHeight="1" x14ac:dyDescent="0.2">
      <c r="A35" s="9"/>
      <c r="B35" s="9"/>
      <c r="C35" s="9"/>
      <c r="D35" s="8"/>
      <c r="E35" s="8"/>
      <c r="F35" s="8"/>
      <c r="G35" s="79"/>
      <c r="H35" s="29"/>
      <c r="I35" s="76"/>
    </row>
    <row r="36" spans="1:9" ht="25.5" customHeight="1" x14ac:dyDescent="0.2">
      <c r="A36" s="9"/>
      <c r="B36" s="9"/>
      <c r="C36" s="9"/>
      <c r="D36" s="8"/>
      <c r="E36" s="8"/>
      <c r="F36" s="8"/>
      <c r="G36" s="13">
        <v>748</v>
      </c>
      <c r="H36" s="19" t="s">
        <v>18</v>
      </c>
      <c r="I36" s="56"/>
    </row>
    <row r="37" spans="1:9" ht="30.75" customHeight="1" x14ac:dyDescent="0.2">
      <c r="A37" s="1" t="s">
        <v>42</v>
      </c>
      <c r="B37" s="62"/>
      <c r="C37" s="9"/>
      <c r="D37" s="8"/>
      <c r="E37" s="8"/>
      <c r="F37" s="8"/>
      <c r="G37" s="13">
        <v>75</v>
      </c>
      <c r="H37" s="14" t="s">
        <v>19</v>
      </c>
      <c r="I37" s="56"/>
    </row>
    <row r="38" spans="1:9" ht="29.25" customHeight="1" x14ac:dyDescent="0.2">
      <c r="A38" s="1" t="s">
        <v>43</v>
      </c>
      <c r="B38" s="63"/>
      <c r="C38" s="20"/>
      <c r="D38" s="8"/>
      <c r="E38" s="8"/>
      <c r="F38" s="8"/>
      <c r="G38" s="13">
        <v>75</v>
      </c>
      <c r="H38" s="14" t="s">
        <v>20</v>
      </c>
      <c r="I38" s="56"/>
    </row>
    <row r="39" spans="1:9" ht="25.5" customHeight="1" x14ac:dyDescent="0.2">
      <c r="A39" s="90" t="s">
        <v>61</v>
      </c>
      <c r="B39" s="90"/>
      <c r="C39" s="90"/>
      <c r="D39" s="8"/>
      <c r="E39" s="8"/>
      <c r="F39" s="8"/>
      <c r="G39" s="12">
        <v>75</v>
      </c>
      <c r="H39" s="12" t="s">
        <v>21</v>
      </c>
      <c r="I39" s="57">
        <f>SUM(I37:I38)</f>
        <v>0</v>
      </c>
    </row>
    <row r="40" spans="1:9" ht="27.75" customHeight="1" x14ac:dyDescent="0.2">
      <c r="A40" s="90"/>
      <c r="B40" s="90"/>
      <c r="C40" s="90"/>
      <c r="D40" s="9"/>
      <c r="E40" s="9"/>
      <c r="F40" s="8"/>
      <c r="G40" s="12">
        <v>76</v>
      </c>
      <c r="H40" s="12" t="s">
        <v>36</v>
      </c>
      <c r="I40" s="55"/>
    </row>
    <row r="41" spans="1:9" ht="27" customHeight="1" x14ac:dyDescent="0.2">
      <c r="A41" s="23"/>
      <c r="B41" s="86"/>
      <c r="C41" s="20"/>
      <c r="D41" s="9"/>
      <c r="E41" s="9"/>
      <c r="F41" s="8"/>
      <c r="G41" s="12">
        <v>77</v>
      </c>
      <c r="H41" s="12" t="s">
        <v>37</v>
      </c>
      <c r="I41" s="55"/>
    </row>
    <row r="42" spans="1:9" ht="21" customHeight="1" x14ac:dyDescent="0.2">
      <c r="A42" s="28"/>
      <c r="B42" s="87"/>
      <c r="C42" s="20"/>
      <c r="D42" s="9"/>
      <c r="E42" s="9"/>
      <c r="F42" s="8"/>
      <c r="G42" s="12">
        <v>78</v>
      </c>
      <c r="H42" s="12" t="s">
        <v>22</v>
      </c>
      <c r="I42" s="55"/>
    </row>
    <row r="43" spans="1:9" s="23" customFormat="1" ht="27" customHeight="1" x14ac:dyDescent="0.2">
      <c r="A43" s="4"/>
      <c r="B43" s="88"/>
      <c r="C43" s="21"/>
      <c r="D43" s="20"/>
      <c r="E43" s="20"/>
      <c r="F43" s="22"/>
      <c r="G43" s="12">
        <v>79</v>
      </c>
      <c r="H43" s="12" t="s">
        <v>38</v>
      </c>
      <c r="I43" s="55"/>
    </row>
    <row r="44" spans="1:9" s="23" customFormat="1" ht="27" customHeight="1" x14ac:dyDescent="0.2">
      <c r="A44" s="37"/>
      <c r="B44" s="38"/>
      <c r="C44" s="24"/>
      <c r="D44" s="9"/>
      <c r="E44" s="9"/>
      <c r="F44" s="22"/>
      <c r="G44" s="12">
        <v>87</v>
      </c>
      <c r="H44" s="12" t="s">
        <v>30</v>
      </c>
      <c r="I44" s="61">
        <f>$C$31</f>
        <v>0</v>
      </c>
    </row>
    <row r="45" spans="1:9" s="23" customFormat="1" ht="25.5" customHeight="1" x14ac:dyDescent="0.2">
      <c r="A45" s="26"/>
      <c r="B45" s="26"/>
      <c r="C45" s="25"/>
      <c r="D45" s="9"/>
      <c r="E45" s="9"/>
      <c r="F45" s="22"/>
      <c r="G45" s="12"/>
      <c r="H45" s="12" t="s">
        <v>7</v>
      </c>
      <c r="I45" s="57">
        <f>SUM(I39:I44,I20:I36)</f>
        <v>0</v>
      </c>
    </row>
    <row r="46" spans="1:9" s="23" customFormat="1" ht="27" customHeight="1" x14ac:dyDescent="0.2">
      <c r="A46" s="39"/>
      <c r="B46" s="40"/>
      <c r="C46" s="26"/>
      <c r="D46" s="20"/>
      <c r="E46" s="20"/>
      <c r="F46" s="22"/>
      <c r="G46" s="12"/>
      <c r="H46" s="17" t="s">
        <v>23</v>
      </c>
      <c r="I46" s="59" t="str">
        <f>IF(C32&gt;I45,C32-I45,"")</f>
        <v/>
      </c>
    </row>
    <row r="47" spans="1:9" s="23" customFormat="1" ht="26.25" customHeight="1" x14ac:dyDescent="0.2">
      <c r="A47" s="26"/>
      <c r="B47" s="41"/>
      <c r="C47" s="27"/>
      <c r="D47" s="20"/>
      <c r="E47" s="20"/>
      <c r="F47" s="22"/>
      <c r="G47" s="12"/>
      <c r="H47" s="17" t="s">
        <v>17</v>
      </c>
      <c r="I47" s="59">
        <f>SUM(I45:I46)</f>
        <v>0</v>
      </c>
    </row>
    <row r="48" spans="1:9" s="23" customFormat="1" ht="12.75" customHeight="1" x14ac:dyDescent="0.2">
      <c r="A48" s="4"/>
      <c r="B48" s="4"/>
      <c r="C48" s="4"/>
      <c r="F48" s="26"/>
      <c r="G48" s="6"/>
      <c r="H48" s="4"/>
      <c r="I48" s="4"/>
    </row>
    <row r="49" spans="4:5" x14ac:dyDescent="0.2">
      <c r="D49" s="23"/>
      <c r="E49" s="23"/>
    </row>
  </sheetData>
  <sheetProtection algorithmName="SHA-512" hashValue="ex0w0c9k01hWwgIVkTlCkr7G5+SMInbzh7QeVHepsBocn4seWhquNRMX/uHW5+dV0waY7u4E5jL6sRzhdTY11A==" saltValue="awtwBcV/oqQNFiYVhtQotA==" spinCount="100000" sheet="1"/>
  <mergeCells count="18">
    <mergeCell ref="B41:B43"/>
    <mergeCell ref="H18:H19"/>
    <mergeCell ref="A18:A19"/>
    <mergeCell ref="B18:B19"/>
    <mergeCell ref="C18:C19"/>
    <mergeCell ref="F18:F19"/>
    <mergeCell ref="A39:C40"/>
    <mergeCell ref="A11:B11"/>
    <mergeCell ref="A5:B7"/>
    <mergeCell ref="I27:I28"/>
    <mergeCell ref="I34:I35"/>
    <mergeCell ref="G27:G31"/>
    <mergeCell ref="G34:G35"/>
    <mergeCell ref="I18:I19"/>
    <mergeCell ref="C8:H8"/>
    <mergeCell ref="G18:G19"/>
    <mergeCell ref="H13:I13"/>
    <mergeCell ref="A12:B12"/>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29" yWindow="383"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7"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FF00"/>
    <pageSetUpPr fitToPage="1"/>
  </sheetPr>
  <dimension ref="A1:G23"/>
  <sheetViews>
    <sheetView showGridLines="0" workbookViewId="0">
      <pane ySplit="1" topLeftCell="A2" activePane="bottomLeft" state="frozen"/>
      <selection pane="bottomLeft" activeCell="C19" sqref="C19"/>
    </sheetView>
  </sheetViews>
  <sheetFormatPr baseColWidth="10" defaultColWidth="9.140625" defaultRowHeight="12.75" x14ac:dyDescent="0.2"/>
  <cols>
    <col min="1" max="1" width="17.85546875" style="2" bestFit="1" customWidth="1"/>
    <col min="2" max="2" width="14.85546875" style="2" bestFit="1" customWidth="1"/>
    <col min="3" max="3" width="56.7109375" style="2" bestFit="1" customWidth="1"/>
    <col min="4" max="4" width="29" style="2" bestFit="1" customWidth="1"/>
    <col min="5" max="5" width="15.28515625" style="2" bestFit="1" customWidth="1"/>
    <col min="6" max="6" width="16.5703125" style="2" bestFit="1" customWidth="1"/>
    <col min="7" max="7" width="25.5703125" style="2" bestFit="1" customWidth="1"/>
    <col min="8" max="16384" width="9.140625" style="2"/>
  </cols>
  <sheetData>
    <row r="1" spans="1:7" ht="49.5" customHeight="1" x14ac:dyDescent="0.2">
      <c r="A1" s="43" t="s">
        <v>44</v>
      </c>
      <c r="B1" s="43" t="s">
        <v>45</v>
      </c>
      <c r="C1" s="43" t="s">
        <v>46</v>
      </c>
      <c r="D1" s="43" t="s">
        <v>47</v>
      </c>
      <c r="E1" s="43" t="s">
        <v>48</v>
      </c>
      <c r="F1" s="43" t="s">
        <v>49</v>
      </c>
      <c r="G1" s="43" t="s">
        <v>50</v>
      </c>
    </row>
    <row r="2" spans="1:7" s="3" customFormat="1" ht="49.5" customHeight="1" x14ac:dyDescent="0.2">
      <c r="A2" s="44" t="s">
        <v>69</v>
      </c>
      <c r="B2" s="44"/>
      <c r="C2" s="44"/>
      <c r="D2" s="44"/>
      <c r="E2" s="44"/>
      <c r="F2" s="44"/>
      <c r="G2" s="44"/>
    </row>
    <row r="3" spans="1:7" s="3" customFormat="1" ht="23.25" customHeight="1" x14ac:dyDescent="0.2">
      <c r="A3" s="69">
        <v>200300155</v>
      </c>
      <c r="B3" s="48"/>
      <c r="C3" s="67" t="s">
        <v>121</v>
      </c>
      <c r="D3" s="70" t="s">
        <v>115</v>
      </c>
      <c r="E3" s="48" t="s">
        <v>57</v>
      </c>
      <c r="F3" s="71" t="s">
        <v>81</v>
      </c>
      <c r="G3" s="71" t="s">
        <v>52</v>
      </c>
    </row>
    <row r="4" spans="1:7" ht="23.25" customHeight="1" x14ac:dyDescent="0.2">
      <c r="A4" s="69" t="s">
        <v>80</v>
      </c>
      <c r="B4" s="48"/>
      <c r="C4" s="70" t="s">
        <v>82</v>
      </c>
      <c r="D4" s="70" t="s">
        <v>116</v>
      </c>
      <c r="E4" s="48" t="s">
        <v>57</v>
      </c>
      <c r="F4" s="71" t="s">
        <v>81</v>
      </c>
      <c r="G4" s="71" t="s">
        <v>52</v>
      </c>
    </row>
    <row r="5" spans="1:7" ht="23.25" customHeight="1" x14ac:dyDescent="0.2">
      <c r="A5" s="69">
        <v>200700330</v>
      </c>
      <c r="B5" s="48"/>
      <c r="C5" s="70" t="s">
        <v>90</v>
      </c>
      <c r="D5" s="70" t="s">
        <v>117</v>
      </c>
      <c r="E5" s="48" t="s">
        <v>57</v>
      </c>
      <c r="F5" s="71" t="s">
        <v>89</v>
      </c>
      <c r="G5" s="71" t="s">
        <v>63</v>
      </c>
    </row>
    <row r="6" spans="1:7" ht="23.25" customHeight="1" x14ac:dyDescent="0.2">
      <c r="A6" s="69" t="s">
        <v>83</v>
      </c>
      <c r="B6" s="48"/>
      <c r="C6" s="70" t="s">
        <v>84</v>
      </c>
      <c r="D6" s="70" t="s">
        <v>58</v>
      </c>
      <c r="E6" s="48" t="s">
        <v>57</v>
      </c>
      <c r="F6" s="71" t="s">
        <v>79</v>
      </c>
      <c r="G6" s="71" t="s">
        <v>51</v>
      </c>
    </row>
    <row r="7" spans="1:7" ht="23.25" customHeight="1" x14ac:dyDescent="0.2">
      <c r="A7" s="69" t="s">
        <v>85</v>
      </c>
      <c r="B7" s="48"/>
      <c r="C7" s="70" t="s">
        <v>87</v>
      </c>
      <c r="D7" s="70" t="s">
        <v>59</v>
      </c>
      <c r="E7" s="48" t="s">
        <v>57</v>
      </c>
      <c r="F7" s="71" t="s">
        <v>86</v>
      </c>
      <c r="G7" s="71" t="s">
        <v>56</v>
      </c>
    </row>
    <row r="8" spans="1:7" ht="23.25" customHeight="1" x14ac:dyDescent="0.2">
      <c r="A8" s="69" t="s">
        <v>88</v>
      </c>
      <c r="B8" s="48"/>
      <c r="C8" s="70" t="s">
        <v>90</v>
      </c>
      <c r="D8" s="70" t="s">
        <v>62</v>
      </c>
      <c r="E8" s="48" t="s">
        <v>57</v>
      </c>
      <c r="F8" s="71" t="s">
        <v>89</v>
      </c>
      <c r="G8" s="71" t="s">
        <v>63</v>
      </c>
    </row>
    <row r="9" spans="1:7" ht="23.25" customHeight="1" x14ac:dyDescent="0.2">
      <c r="A9" s="69" t="s">
        <v>91</v>
      </c>
      <c r="B9" s="48"/>
      <c r="C9" s="70" t="s">
        <v>90</v>
      </c>
      <c r="D9" s="70" t="s">
        <v>64</v>
      </c>
      <c r="E9" s="48" t="s">
        <v>57</v>
      </c>
      <c r="F9" s="71" t="s">
        <v>89</v>
      </c>
      <c r="G9" s="71" t="s">
        <v>63</v>
      </c>
    </row>
    <row r="10" spans="1:7" ht="23.25" customHeight="1" x14ac:dyDescent="0.2">
      <c r="A10" s="69" t="s">
        <v>94</v>
      </c>
      <c r="B10" s="48"/>
      <c r="C10" s="70" t="s">
        <v>96</v>
      </c>
      <c r="D10" s="70" t="s">
        <v>65</v>
      </c>
      <c r="E10" s="48" t="s">
        <v>57</v>
      </c>
      <c r="F10" s="71" t="s">
        <v>95</v>
      </c>
      <c r="G10" s="71" t="s">
        <v>66</v>
      </c>
    </row>
    <row r="11" spans="1:7" ht="23.25" customHeight="1" x14ac:dyDescent="0.2">
      <c r="A11" s="69">
        <v>201200369</v>
      </c>
      <c r="B11" s="48"/>
      <c r="C11" s="70" t="s">
        <v>122</v>
      </c>
      <c r="D11" s="70" t="s">
        <v>118</v>
      </c>
      <c r="E11" s="48" t="s">
        <v>57</v>
      </c>
      <c r="F11" s="71" t="s">
        <v>119</v>
      </c>
      <c r="G11" s="71" t="s">
        <v>120</v>
      </c>
    </row>
    <row r="12" spans="1:7" ht="23.25" customHeight="1" x14ac:dyDescent="0.2">
      <c r="A12" s="69" t="s">
        <v>97</v>
      </c>
      <c r="B12" s="48"/>
      <c r="C12" s="70" t="s">
        <v>93</v>
      </c>
      <c r="D12" s="70" t="s">
        <v>67</v>
      </c>
      <c r="E12" s="48" t="s">
        <v>57</v>
      </c>
      <c r="F12" s="71" t="s">
        <v>92</v>
      </c>
      <c r="G12" s="71" t="s">
        <v>68</v>
      </c>
    </row>
    <row r="13" spans="1:7" ht="23.25" customHeight="1" x14ac:dyDescent="0.2">
      <c r="A13" s="69" t="s">
        <v>98</v>
      </c>
      <c r="B13" s="48"/>
      <c r="C13" s="70" t="s">
        <v>99</v>
      </c>
      <c r="D13" s="70" t="s">
        <v>74</v>
      </c>
      <c r="E13" s="48" t="s">
        <v>57</v>
      </c>
      <c r="F13" s="71" t="s">
        <v>79</v>
      </c>
      <c r="G13" s="71" t="s">
        <v>51</v>
      </c>
    </row>
    <row r="14" spans="1:7" ht="23.25" customHeight="1" x14ac:dyDescent="0.2">
      <c r="A14" s="69" t="s">
        <v>100</v>
      </c>
      <c r="B14" s="68"/>
      <c r="C14" s="66" t="s">
        <v>102</v>
      </c>
      <c r="D14" s="66" t="s">
        <v>75</v>
      </c>
      <c r="E14" s="68" t="s">
        <v>57</v>
      </c>
      <c r="F14" s="71" t="s">
        <v>101</v>
      </c>
      <c r="G14" s="71" t="s">
        <v>78</v>
      </c>
    </row>
    <row r="15" spans="1:7" ht="23.25" customHeight="1" x14ac:dyDescent="0.2">
      <c r="A15" s="69" t="s">
        <v>103</v>
      </c>
      <c r="B15" s="49"/>
      <c r="C15" s="70" t="s">
        <v>106</v>
      </c>
      <c r="D15" s="70" t="s">
        <v>104</v>
      </c>
      <c r="E15" s="49" t="s">
        <v>76</v>
      </c>
      <c r="F15" s="71" t="s">
        <v>105</v>
      </c>
      <c r="G15" s="71" t="s">
        <v>77</v>
      </c>
    </row>
    <row r="16" spans="1:7" ht="23.25" customHeight="1" x14ac:dyDescent="0.2">
      <c r="A16" s="69" t="s">
        <v>107</v>
      </c>
      <c r="B16" s="49"/>
      <c r="C16" s="70" t="s">
        <v>111</v>
      </c>
      <c r="D16" s="70" t="s">
        <v>108</v>
      </c>
      <c r="E16" s="49" t="s">
        <v>57</v>
      </c>
      <c r="F16" s="71" t="s">
        <v>109</v>
      </c>
      <c r="G16" s="71" t="s">
        <v>110</v>
      </c>
    </row>
    <row r="17" spans="1:7" ht="23.25" customHeight="1" x14ac:dyDescent="0.2">
      <c r="A17" s="69" t="s">
        <v>112</v>
      </c>
      <c r="B17" s="48"/>
      <c r="C17" s="70" t="s">
        <v>114</v>
      </c>
      <c r="D17" s="70" t="s">
        <v>113</v>
      </c>
      <c r="E17" s="49" t="s">
        <v>57</v>
      </c>
      <c r="F17" s="71" t="s">
        <v>79</v>
      </c>
      <c r="G17" s="71" t="s">
        <v>51</v>
      </c>
    </row>
    <row r="18" spans="1:7" ht="23.25" customHeight="1" x14ac:dyDescent="0.2">
      <c r="A18" s="69">
        <v>202100315</v>
      </c>
      <c r="B18" s="48"/>
      <c r="C18" s="70" t="s">
        <v>126</v>
      </c>
      <c r="D18" s="91" t="s">
        <v>127</v>
      </c>
      <c r="E18" s="70" t="s">
        <v>57</v>
      </c>
      <c r="F18" s="70" t="s">
        <v>79</v>
      </c>
      <c r="G18" s="70" t="s">
        <v>51</v>
      </c>
    </row>
    <row r="19" spans="1:7" ht="23.25" customHeight="1" x14ac:dyDescent="0.2">
      <c r="A19" s="64"/>
      <c r="B19" s="64"/>
      <c r="C19" s="64"/>
      <c r="D19" s="64"/>
      <c r="E19" s="64"/>
      <c r="F19" s="64"/>
      <c r="G19" s="64"/>
    </row>
    <row r="20" spans="1:7" ht="23.25" customHeight="1" x14ac:dyDescent="0.2">
      <c r="A20" s="64"/>
      <c r="B20" s="64"/>
      <c r="C20" s="64"/>
      <c r="D20" s="64"/>
      <c r="E20" s="64"/>
      <c r="F20" s="64"/>
      <c r="G20" s="64"/>
    </row>
    <row r="21" spans="1:7" ht="23.25" customHeight="1" x14ac:dyDescent="0.2">
      <c r="A21" s="65"/>
      <c r="B21" s="65"/>
      <c r="C21" s="65"/>
      <c r="D21" s="65"/>
      <c r="E21" s="64"/>
      <c r="F21" s="65"/>
      <c r="G21" s="65"/>
    </row>
    <row r="22" spans="1:7" ht="23.25" customHeight="1" x14ac:dyDescent="0.2">
      <c r="A22" s="65"/>
      <c r="B22" s="65"/>
      <c r="C22" s="65"/>
      <c r="D22" s="65"/>
      <c r="E22" s="65"/>
      <c r="F22" s="65"/>
      <c r="G22" s="65"/>
    </row>
    <row r="23" spans="1:7" ht="23.25" customHeight="1" x14ac:dyDescent="0.2">
      <c r="A23" s="65"/>
      <c r="B23" s="65"/>
      <c r="C23" s="65"/>
      <c r="D23" s="65"/>
      <c r="E23" s="65"/>
      <c r="F23" s="65"/>
      <c r="G23" s="65"/>
    </row>
  </sheetData>
  <sheetProtection algorithmName="SHA-512" hashValue="QkZ8xvgfjqGtTWeijOGeb2fI8XLnXMUeakZjQIKya/+6eFj/ttrBCcUus3LGNJvUWk/f50m20BNVDJKWF6Egjw==" saltValue="+4/+ffu+wcYlU1vvVuXovw==" spinCount="100000"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Budget Prév. 2021</vt:lpstr>
      <vt:lpstr>BASE GESTIONNAIRES AL</vt:lpstr>
      <vt:lpstr>'BASE GESTIONNAIRES AL'!AFC_GEST_EQUIP</vt:lpstr>
      <vt:lpstr>'BASE GESTIONNAIRES AL'!Impression_des_titres</vt:lpstr>
      <vt:lpstr>NUMDOSSIER</vt:lpstr>
      <vt:lpstr>TABLEIDENTIF</vt:lpstr>
      <vt:lpstr>'BASE GESTIONNAIRES AL'!Zone_d_impression</vt:lpstr>
      <vt:lpstr>'Budget Prév. 2021'!Zone_d_impression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2017-11-02T15:10:12Z</cp:lastPrinted>
  <dcterms:created xsi:type="dcterms:W3CDTF">2009-10-28T10:02:34Z</dcterms:created>
  <dcterms:modified xsi:type="dcterms:W3CDTF">2021-12-23T13:58:05Z</dcterms:modified>
</cp:coreProperties>
</file>