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\\SPRX02V2-371TCA.caftours.cnaf\ACTSOC\Pilotage A. Sociale\09. Modèles docs-Plans\Action Sociale\Campagne PS\PS 2021-2022\1. Formulaires\FJT\"/>
    </mc:Choice>
  </mc:AlternateContent>
  <xr:revisionPtr revIDLastSave="0" documentId="13_ncr:1_{CA5554FE-E537-4117-9564-5A931F93FA42}" xr6:coauthVersionLast="46" xr6:coauthVersionMax="46" xr10:uidLastSave="{00000000-0000-0000-0000-000000000000}"/>
  <bookViews>
    <workbookView xWindow="330" yWindow="-120" windowWidth="28590" windowHeight="15990" xr2:uid="{00000000-000D-0000-FFFF-FFFF00000000}"/>
  </bookViews>
  <sheets>
    <sheet name="Compte de resultat FJT" sheetId="1" r:id="rId1"/>
    <sheet name="BASE GESTIONNAIRES FJT" sheetId="2" state="hidden" r:id="rId2"/>
  </sheets>
  <definedNames>
    <definedName name="_xlnm._FilterDatabase" localSheetId="1" hidden="1">'BASE GESTIONNAIRES FJT'!$A$1:$H$7</definedName>
    <definedName name="AFC_GEST_EQUIP" localSheetId="1">'BASE GESTIONNAIRES FJT'!$A$1:$H$7</definedName>
    <definedName name="_xlnm.Print_Titles" localSheetId="1">'BASE GESTIONNAIRES FJT'!$1:$1</definedName>
    <definedName name="NUMDOSSIER">'BASE GESTIONNAIRES FJT'!$A$2:$A$9</definedName>
    <definedName name="TABLEIDENTIF">'BASE GESTIONNAIRES FJT'!$A$2:$H$9</definedName>
    <definedName name="_xlnm.Print_Area" localSheetId="1">'BASE GESTIONNAIRES FJT'!$A$1:$H$7</definedName>
    <definedName name="_xlnm.Print_Area" localSheetId="0">'Compte de resultat FJT'!$A$1:$G$66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9" i="1" l="1"/>
  <c r="C10" i="1" l="1"/>
  <c r="C8" i="1"/>
  <c r="C9" i="1"/>
  <c r="C11" i="1"/>
  <c r="F31" i="1"/>
  <c r="F32" i="1" s="1"/>
  <c r="F45" i="1"/>
  <c r="F46" i="1" s="1"/>
  <c r="F53" i="1"/>
  <c r="F54" i="1" s="1"/>
  <c r="C63" i="1"/>
  <c r="F55" i="1" l="1"/>
  <c r="C57" i="1" s="1"/>
  <c r="C62" i="1" s="1"/>
</calcChain>
</file>

<file path=xl/sharedStrings.xml><?xml version="1.0" encoding="utf-8"?>
<sst xmlns="http://schemas.openxmlformats.org/spreadsheetml/2006/main" count="107" uniqueCount="78">
  <si>
    <t xml:space="preserve"> </t>
  </si>
  <si>
    <t>Equipement :</t>
  </si>
  <si>
    <t>Ville :</t>
  </si>
  <si>
    <t>Gestionnaire :</t>
  </si>
  <si>
    <t>Nom - Prénom</t>
  </si>
  <si>
    <t>Fonction</t>
  </si>
  <si>
    <t>Diplôme ou qualification</t>
  </si>
  <si>
    <t>E.T.P.</t>
  </si>
  <si>
    <t>Coût de l'E.T.P. pour la Fonction Socio-Educative</t>
  </si>
  <si>
    <t>Contrat de travail</t>
  </si>
  <si>
    <t>Fonction socio-éducative (1)</t>
  </si>
  <si>
    <t>(1) : % de l'E.T.P. du Contrat de Travail affecté à la fonction socio-éducative</t>
  </si>
  <si>
    <t>TOTAL des dépenses prises en compte :</t>
  </si>
  <si>
    <t>(A+B+C)*1,25</t>
  </si>
  <si>
    <t>(D)      Pour l'Assiette 1 :</t>
  </si>
  <si>
    <t>Montant = (A+B+C) x 1,25 =</t>
  </si>
  <si>
    <t>Pour l'Assiette 2 :</t>
  </si>
  <si>
    <t>Nombre de lits agréés (1) =</t>
  </si>
  <si>
    <t>Montant de l'Assiette 2 =</t>
  </si>
  <si>
    <t>Si l'Assiette 1 &lt; à l'Assiette 2, la PS = l'Assiette 1 x 30%, soit =</t>
  </si>
  <si>
    <t>Le</t>
  </si>
  <si>
    <t>Si l'Assiette 1 &gt; à l'Assiette 2, la PS = l'Assiette 2 x 30%, soit =</t>
  </si>
  <si>
    <t>NUMERO DOSSIER</t>
  </si>
  <si>
    <t>NUMERO GESTIONNAIRE</t>
  </si>
  <si>
    <t>RAISON SOCIALE GESTIONNAIRE</t>
  </si>
  <si>
    <t>NUMERO EQUIPEMENT</t>
  </si>
  <si>
    <t>NOM EQUIPEMENT</t>
  </si>
  <si>
    <t>ACTIVITE EQUIPEMENT</t>
  </si>
  <si>
    <t>CODE POSTAL ETABLISSEMENT OU EQUIPEMENT</t>
  </si>
  <si>
    <t>NOM COMMUNE ETABLISSEMENT OU EQUIPEMENT</t>
  </si>
  <si>
    <t>TOURS</t>
  </si>
  <si>
    <t>AMBOISE</t>
  </si>
  <si>
    <t>CHINON</t>
  </si>
  <si>
    <t>CHATEAU RENAULT</t>
  </si>
  <si>
    <r>
      <t>A)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qualifié</t>
    </r>
    <r>
      <rPr>
        <b/>
        <sz val="10"/>
        <rFont val="Arial"/>
        <family val="2"/>
      </rPr>
      <t>, affecté à la fonction socio-éducative</t>
    </r>
  </si>
  <si>
    <r>
      <t>TOTAL</t>
    </r>
    <r>
      <rPr>
        <sz val="10"/>
        <rFont val="Arial"/>
        <family val="2"/>
      </rPr>
      <t xml:space="preserve"> (SIAS)</t>
    </r>
  </si>
  <si>
    <r>
      <t>Base PS 100%</t>
    </r>
    <r>
      <rPr>
        <b/>
        <sz val="14"/>
        <rFont val="Arial"/>
        <family val="2"/>
      </rPr>
      <t xml:space="preserve"> (A)</t>
    </r>
  </si>
  <si>
    <r>
      <t>B)</t>
    </r>
    <r>
      <rPr>
        <b/>
        <sz val="10"/>
        <rFont val="Arial"/>
        <family val="2"/>
      </rPr>
      <t xml:space="preserve"> Personnel </t>
    </r>
    <r>
      <rPr>
        <b/>
        <u/>
        <sz val="10"/>
        <rFont val="Arial"/>
        <family val="2"/>
      </rPr>
      <t>associé</t>
    </r>
    <r>
      <rPr>
        <b/>
        <sz val="10"/>
        <rFont val="Arial"/>
        <family val="2"/>
      </rPr>
      <t>, contribuant à la fonction socio-éducative</t>
    </r>
  </si>
  <si>
    <r>
      <t xml:space="preserve">Base PS 50 % </t>
    </r>
    <r>
      <rPr>
        <b/>
        <sz val="14"/>
        <rFont val="Arial"/>
        <family val="2"/>
      </rPr>
      <t>(B)</t>
    </r>
  </si>
  <si>
    <r>
      <t>C)</t>
    </r>
    <r>
      <rPr>
        <b/>
        <sz val="10"/>
        <rFont val="Arial"/>
        <family val="2"/>
      </rPr>
      <t xml:space="preserve"> Personnel avec fonction de Direction</t>
    </r>
  </si>
  <si>
    <r>
      <t xml:space="preserve">Base PS 50 % </t>
    </r>
    <r>
      <rPr>
        <b/>
        <sz val="14"/>
        <rFont val="Arial"/>
        <family val="2"/>
      </rPr>
      <t>(C)</t>
    </r>
  </si>
  <si>
    <t>00111655-001</t>
  </si>
  <si>
    <t>Foyer Jeunes Travailleurs</t>
  </si>
  <si>
    <t>00113261-001</t>
  </si>
  <si>
    <t>F.J.T. Jeunesse et Habitat</t>
  </si>
  <si>
    <t>00111671-001</t>
  </si>
  <si>
    <t>F.J.T. Compagnons du Devoir</t>
  </si>
  <si>
    <t>00113565-003</t>
  </si>
  <si>
    <t>F.J.T. Ctre Animation Accueil</t>
  </si>
  <si>
    <t>00111655-002</t>
  </si>
  <si>
    <t>F.J.T. Château Renault</t>
  </si>
  <si>
    <t>N° sias :</t>
  </si>
  <si>
    <t>Code postal :</t>
  </si>
  <si>
    <t>Corbeille S@fir :</t>
  </si>
  <si>
    <t>merci de selectionner votre n° de dossier SIAS</t>
  </si>
  <si>
    <t>Signature :                                                  Cachet</t>
  </si>
  <si>
    <t>Réel PSO</t>
  </si>
  <si>
    <t>FOYER DE JEUNES TRAVAILLEURS</t>
  </si>
  <si>
    <t>Eléments budgétaires pour le calcul de la Prestation de service 
"Action socio-éducative"</t>
  </si>
  <si>
    <t>L'ASSOCIATION HABITAT DES JEUNES EN PAYS DE LOIRE TOURAINE</t>
  </si>
  <si>
    <t>F.J.T. Amboise</t>
  </si>
  <si>
    <t>L'ASSOCIATION JEUNESSE ET HABITAT</t>
  </si>
  <si>
    <t>L'ASSOCIATION OUVRIERE LES COMPAGNONS DU DEVOIR</t>
  </si>
  <si>
    <t>L'ASSOCIATION CLAAC</t>
  </si>
  <si>
    <t>200200107</t>
  </si>
  <si>
    <t>200200143</t>
  </si>
  <si>
    <t>200200144</t>
  </si>
  <si>
    <t>200200145</t>
  </si>
  <si>
    <t>201100361</t>
  </si>
  <si>
    <t>201600220</t>
  </si>
  <si>
    <t>ASSOC JEUNESSE ET HABITAT</t>
  </si>
  <si>
    <t>F.J.T. Résidence de Alternance</t>
  </si>
  <si>
    <t>F.J.T. Bléré</t>
  </si>
  <si>
    <t>BLERE</t>
  </si>
  <si>
    <t>Réel 2021</t>
  </si>
  <si>
    <t>PS 2021 :</t>
  </si>
  <si>
    <t xml:space="preserve">Plafond 2021 =  408 561 €, soit PS maximum de 122 568 € </t>
  </si>
  <si>
    <t>(1) Assiette 2 maximum (2021) = 3 116 € par lit agréé (effectif selon le dernier Agrément préfectoral)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</si>
</sst>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€&quot;;[Red]#,##0.00\ &quot;€&quot;"/>
    <numFmt numFmtId="166" formatCode="#,##0\ &quot;€&quot;"/>
  </numFmts>
  <fonts count="2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8"/>
      <name val="Arial"/>
      <family val="2"/>
    </font>
    <font>
      <b/>
      <i/>
      <sz val="14"/>
      <color indexed="53"/>
      <name val="Arial"/>
      <family val="2"/>
    </font>
    <font>
      <b/>
      <sz val="14"/>
      <name val="Arial"/>
      <family val="2"/>
    </font>
    <font>
      <b/>
      <i/>
      <sz val="10"/>
      <color indexed="53"/>
      <name val="Arial"/>
      <family val="2"/>
    </font>
    <font>
      <b/>
      <i/>
      <sz val="14"/>
      <name val="Arial"/>
      <family val="2"/>
    </font>
    <font>
      <b/>
      <u/>
      <sz val="10"/>
      <name val="Arial"/>
      <family val="2"/>
    </font>
    <font>
      <b/>
      <sz val="15"/>
      <color indexed="10"/>
      <name val="Arial"/>
      <family val="2"/>
    </font>
    <font>
      <sz val="15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12"/>
      <name val="MS Sans Serif"/>
      <family val="2"/>
    </font>
    <font>
      <sz val="10"/>
      <color indexed="12"/>
      <name val="MS Sans Serif"/>
      <family val="2"/>
    </font>
    <font>
      <b/>
      <u/>
      <sz val="18"/>
      <color indexed="10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dashDot">
        <color indexed="64"/>
      </top>
      <bottom/>
      <diagonal/>
    </border>
    <border>
      <left/>
      <right/>
      <top style="dashDot">
        <color indexed="64"/>
      </top>
      <bottom/>
      <diagonal/>
    </border>
    <border>
      <left/>
      <right style="dashDot">
        <color indexed="64"/>
      </right>
      <top style="dashDot">
        <color indexed="64"/>
      </top>
      <bottom/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ashDot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1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10" fontId="7" fillId="0" borderId="0" xfId="0" applyNumberFormat="1" applyFont="1" applyFill="1" applyBorder="1" applyAlignment="1" applyProtection="1">
      <alignment horizontal="center" vertical="center"/>
      <protection locked="0"/>
    </xf>
    <xf numFmtId="14" fontId="8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164" fontId="14" fillId="3" borderId="7" xfId="0" applyNumberFormat="1" applyFont="1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3" borderId="9" xfId="0" applyFill="1" applyBorder="1" applyAlignment="1" applyProtection="1">
      <alignment vertical="center" wrapText="1"/>
      <protection locked="0"/>
    </xf>
    <xf numFmtId="0" fontId="14" fillId="3" borderId="10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164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13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 wrapText="1"/>
      <protection locked="0"/>
    </xf>
    <xf numFmtId="164" fontId="14" fillId="3" borderId="15" xfId="0" applyNumberFormat="1" applyFont="1" applyFill="1" applyBorder="1" applyAlignment="1" applyProtection="1">
      <alignment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11" xfId="0" applyFont="1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164" fontId="14" fillId="3" borderId="18" xfId="0" applyNumberFormat="1" applyFont="1" applyFill="1" applyBorder="1" applyAlignment="1" applyProtection="1">
      <alignment vertical="center"/>
      <protection locked="0"/>
    </xf>
    <xf numFmtId="0" fontId="0" fillId="3" borderId="19" xfId="0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/>
      <protection locked="0"/>
    </xf>
    <xf numFmtId="0" fontId="14" fillId="3" borderId="21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 applyProtection="1">
      <alignment horizontal="center" vertical="center"/>
      <protection locked="0"/>
    </xf>
    <xf numFmtId="164" fontId="14" fillId="3" borderId="23" xfId="0" applyNumberFormat="1" applyFont="1" applyFill="1" applyBorder="1" applyAlignment="1" applyProtection="1">
      <alignment vertical="center"/>
      <protection locked="0"/>
    </xf>
    <xf numFmtId="0" fontId="15" fillId="0" borderId="2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164" fontId="16" fillId="4" borderId="25" xfId="0" applyNumberFormat="1" applyFont="1" applyFill="1" applyBorder="1" applyAlignment="1" applyProtection="1">
      <alignment horizontal="right" vertical="center"/>
    </xf>
    <xf numFmtId="0" fontId="0" fillId="0" borderId="24" xfId="0" applyBorder="1" applyAlignment="1" applyProtection="1">
      <alignment vertical="center"/>
    </xf>
    <xf numFmtId="164" fontId="16" fillId="5" borderId="26" xfId="0" applyNumberFormat="1" applyFont="1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 wrapText="1"/>
      <protection locked="0"/>
    </xf>
    <xf numFmtId="165" fontId="14" fillId="3" borderId="7" xfId="0" applyNumberFormat="1" applyFont="1" applyFill="1" applyBorder="1" applyAlignment="1" applyProtection="1">
      <alignment vertical="center"/>
      <protection locked="0"/>
    </xf>
    <xf numFmtId="165" fontId="14" fillId="3" borderId="12" xfId="0" applyNumberFormat="1" applyFont="1" applyFill="1" applyBorder="1" applyAlignment="1" applyProtection="1">
      <alignment vertical="center"/>
      <protection locked="0"/>
    </xf>
    <xf numFmtId="0" fontId="0" fillId="3" borderId="20" xfId="0" applyFill="1" applyBorder="1" applyAlignment="1" applyProtection="1">
      <alignment vertical="center" wrapText="1"/>
      <protection locked="0"/>
    </xf>
    <xf numFmtId="0" fontId="14" fillId="3" borderId="27" xfId="0" applyFont="1" applyFill="1" applyBorder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165" fontId="14" fillId="3" borderId="23" xfId="0" applyNumberFormat="1" applyFont="1" applyFill="1" applyBorder="1" applyAlignment="1" applyProtection="1">
      <alignment vertical="center"/>
      <protection locked="0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165" fontId="16" fillId="4" borderId="31" xfId="0" applyNumberFormat="1" applyFont="1" applyFill="1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165" fontId="16" fillId="5" borderId="34" xfId="0" applyNumberFormat="1" applyFont="1" applyFill="1" applyBorder="1" applyAlignment="1" applyProtection="1">
      <alignment vertical="center"/>
    </xf>
    <xf numFmtId="0" fontId="0" fillId="3" borderId="35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/>
      <protection locked="0"/>
    </xf>
    <xf numFmtId="0" fontId="0" fillId="3" borderId="36" xfId="0" applyFill="1" applyBorder="1" applyAlignment="1" applyProtection="1">
      <alignment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164" fontId="14" fillId="3" borderId="37" xfId="0" applyNumberFormat="1" applyFont="1" applyFill="1" applyBorder="1" applyAlignment="1" applyProtection="1">
      <alignment vertical="center"/>
      <protection locked="0"/>
    </xf>
    <xf numFmtId="0" fontId="0" fillId="3" borderId="38" xfId="0" applyFill="1" applyBorder="1" applyAlignment="1" applyProtection="1">
      <alignment vertical="center"/>
      <protection locked="0"/>
    </xf>
    <xf numFmtId="164" fontId="16" fillId="4" borderId="25" xfId="0" applyNumberFormat="1" applyFont="1" applyFill="1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164" fontId="16" fillId="5" borderId="40" xfId="0" applyNumberFormat="1" applyFont="1" applyFill="1" applyBorder="1" applyAlignment="1" applyProtection="1">
      <alignment vertical="center"/>
    </xf>
    <xf numFmtId="165" fontId="16" fillId="2" borderId="41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66" fontId="17" fillId="0" borderId="0" xfId="0" applyNumberFormat="1" applyFont="1" applyAlignment="1" applyProtection="1">
      <alignment horizontal="right" vertical="center"/>
    </xf>
    <xf numFmtId="166" fontId="12" fillId="0" borderId="0" xfId="0" applyNumberFormat="1" applyFont="1" applyAlignment="1" applyProtection="1">
      <alignment horizontal="right" vertical="center"/>
    </xf>
    <xf numFmtId="44" fontId="5" fillId="0" borderId="42" xfId="0" applyNumberFormat="1" applyFont="1" applyBorder="1" applyAlignment="1" applyProtection="1">
      <alignment vertical="center"/>
    </xf>
    <xf numFmtId="44" fontId="12" fillId="0" borderId="0" xfId="0" applyNumberFormat="1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right" vertical="center"/>
    </xf>
    <xf numFmtId="1" fontId="5" fillId="3" borderId="42" xfId="0" applyNumberFormat="1" applyFont="1" applyFill="1" applyBorder="1" applyAlignment="1" applyProtection="1">
      <alignment horizontal="center" vertical="center"/>
      <protection locked="0"/>
    </xf>
    <xf numFmtId="44" fontId="16" fillId="0" borderId="42" xfId="0" applyNumberFormat="1" applyFont="1" applyBorder="1" applyAlignment="1" applyProtection="1">
      <alignment vertical="center"/>
    </xf>
    <xf numFmtId="0" fontId="18" fillId="0" borderId="43" xfId="0" applyFont="1" applyBorder="1" applyAlignment="1" applyProtection="1">
      <alignment horizontal="left" vertical="center"/>
    </xf>
    <xf numFmtId="0" fontId="15" fillId="0" borderId="44" xfId="0" applyFont="1" applyBorder="1" applyAlignment="1" applyProtection="1">
      <alignment horizontal="right" vertical="center"/>
    </xf>
    <xf numFmtId="0" fontId="0" fillId="0" borderId="45" xfId="0" applyBorder="1" applyAlignment="1" applyProtection="1">
      <alignment vertical="center"/>
    </xf>
    <xf numFmtId="44" fontId="16" fillId="0" borderId="46" xfId="0" applyNumberFormat="1" applyFont="1" applyBorder="1" applyAlignment="1" applyProtection="1">
      <alignment vertical="center"/>
    </xf>
    <xf numFmtId="44" fontId="11" fillId="0" borderId="0" xfId="0" applyNumberFormat="1" applyFont="1" applyBorder="1" applyAlignment="1" applyProtection="1">
      <alignment vertical="center"/>
    </xf>
    <xf numFmtId="0" fontId="11" fillId="0" borderId="47" xfId="0" applyFont="1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44" fontId="11" fillId="0" borderId="49" xfId="0" applyNumberFormat="1" applyFont="1" applyBorder="1" applyAlignment="1" applyProtection="1">
      <alignment vertical="center"/>
    </xf>
    <xf numFmtId="0" fontId="20" fillId="4" borderId="42" xfId="2" quotePrefix="1" applyNumberFormat="1" applyFont="1" applyFill="1" applyBorder="1" applyAlignment="1">
      <alignment horizontal="center" vertical="center" wrapText="1"/>
    </xf>
    <xf numFmtId="0" fontId="20" fillId="4" borderId="50" xfId="2" quotePrefix="1" applyNumberFormat="1" applyFont="1" applyFill="1" applyBorder="1" applyAlignment="1">
      <alignment horizontal="center" vertical="center" wrapText="1"/>
    </xf>
    <xf numFmtId="0" fontId="20" fillId="4" borderId="51" xfId="2" quotePrefix="1" applyNumberFormat="1" applyFont="1" applyFill="1" applyBorder="1" applyAlignment="1">
      <alignment horizontal="center" vertical="center" wrapText="1"/>
    </xf>
    <xf numFmtId="0" fontId="2" fillId="0" borderId="0" xfId="2"/>
    <xf numFmtId="0" fontId="20" fillId="0" borderId="52" xfId="2" quotePrefix="1" applyNumberFormat="1" applyFont="1" applyFill="1" applyBorder="1" applyAlignment="1">
      <alignment horizontal="center" vertical="center" wrapText="1"/>
    </xf>
    <xf numFmtId="0" fontId="20" fillId="0" borderId="53" xfId="2" quotePrefix="1" applyNumberFormat="1" applyFont="1" applyFill="1" applyBorder="1" applyAlignment="1">
      <alignment horizontal="center" vertical="center" wrapText="1"/>
    </xf>
    <xf numFmtId="0" fontId="20" fillId="0" borderId="54" xfId="2" quotePrefix="1" applyNumberFormat="1" applyFont="1" applyFill="1" applyBorder="1" applyAlignment="1">
      <alignment horizontal="center" vertical="center" wrapText="1"/>
    </xf>
    <xf numFmtId="0" fontId="2" fillId="0" borderId="0" xfId="2" applyFill="1"/>
    <xf numFmtId="0" fontId="11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21" fillId="0" borderId="52" xfId="2" quotePrefix="1" applyNumberFormat="1" applyFont="1" applyFill="1" applyBorder="1" applyAlignment="1">
      <alignment horizontal="left" vertical="center" wrapText="1"/>
    </xf>
    <xf numFmtId="0" fontId="19" fillId="3" borderId="42" xfId="0" quotePrefix="1" applyFont="1" applyFill="1" applyBorder="1" applyAlignment="1" applyProtection="1">
      <alignment horizontal="right" vertical="center"/>
      <protection locked="0"/>
    </xf>
    <xf numFmtId="0" fontId="0" fillId="0" borderId="42" xfId="0" applyFont="1" applyFill="1" applyBorder="1" applyAlignment="1">
      <alignment wrapText="1"/>
    </xf>
    <xf numFmtId="0" fontId="22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4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left" vertical="center"/>
    </xf>
    <xf numFmtId="0" fontId="0" fillId="0" borderId="77" xfId="0" quotePrefix="1" applyNumberFormat="1" applyBorder="1"/>
    <xf numFmtId="0" fontId="0" fillId="0" borderId="78" xfId="0" quotePrefix="1" applyNumberFormat="1" applyBorder="1" applyAlignment="1">
      <alignment horizontal="center"/>
    </xf>
    <xf numFmtId="0" fontId="0" fillId="0" borderId="77" xfId="0" quotePrefix="1" applyBorder="1" applyAlignment="1">
      <alignment horizontal="left"/>
    </xf>
    <xf numFmtId="0" fontId="0" fillId="0" borderId="78" xfId="0" quotePrefix="1" applyBorder="1" applyAlignment="1">
      <alignment horizontal="center"/>
    </xf>
    <xf numFmtId="0" fontId="0" fillId="0" borderId="42" xfId="0" applyBorder="1" applyAlignment="1">
      <alignment wrapText="1"/>
    </xf>
    <xf numFmtId="0" fontId="1" fillId="0" borderId="42" xfId="0" applyFont="1" applyBorder="1" applyAlignment="1">
      <alignment wrapText="1"/>
    </xf>
    <xf numFmtId="0" fontId="14" fillId="3" borderId="79" xfId="0" applyFont="1" applyFill="1" applyBorder="1" applyAlignment="1" applyProtection="1">
      <alignment horizontal="center" vertical="center"/>
      <protection locked="0"/>
    </xf>
    <xf numFmtId="0" fontId="14" fillId="3" borderId="80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75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76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</xf>
    <xf numFmtId="0" fontId="25" fillId="0" borderId="57" xfId="0" applyFont="1" applyBorder="1" applyAlignment="1" applyProtection="1">
      <alignment horizontal="left" vertical="center" wrapText="1"/>
      <protection locked="0"/>
    </xf>
    <xf numFmtId="0" fontId="25" fillId="0" borderId="51" xfId="0" applyFont="1" applyBorder="1" applyAlignment="1" applyProtection="1">
      <alignment horizontal="left" vertical="center" wrapText="1"/>
      <protection locked="0"/>
    </xf>
    <xf numFmtId="0" fontId="5" fillId="2" borderId="62" xfId="0" applyFont="1" applyFill="1" applyBorder="1" applyAlignment="1" applyProtection="1">
      <alignment horizontal="left" vertical="center"/>
    </xf>
    <xf numFmtId="0" fontId="11" fillId="2" borderId="63" xfId="0" applyFont="1" applyFill="1" applyBorder="1" applyAlignment="1" applyProtection="1">
      <alignment horizontal="left" vertical="center"/>
    </xf>
    <xf numFmtId="0" fontId="11" fillId="2" borderId="64" xfId="0" applyFont="1" applyFill="1" applyBorder="1" applyAlignment="1" applyProtection="1">
      <alignment horizontal="left" vertical="center"/>
    </xf>
    <xf numFmtId="0" fontId="12" fillId="2" borderId="65" xfId="0" applyFont="1" applyFill="1" applyBorder="1" applyAlignment="1" applyProtection="1">
      <alignment horizontal="center" vertical="center"/>
    </xf>
    <xf numFmtId="0" fontId="12" fillId="2" borderId="19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0" fontId="12" fillId="2" borderId="20" xfId="0" applyFont="1" applyFill="1" applyBorder="1" applyAlignment="1" applyProtection="1">
      <alignment horizontal="center" vertical="center"/>
    </xf>
    <xf numFmtId="0" fontId="12" fillId="2" borderId="74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68" xfId="0" applyFont="1" applyFill="1" applyBorder="1" applyAlignment="1" applyProtection="1">
      <alignment horizontal="center" vertical="center" wrapText="1"/>
    </xf>
    <xf numFmtId="0" fontId="12" fillId="2" borderId="69" xfId="0" applyFont="1" applyFill="1" applyBorder="1" applyAlignment="1" applyProtection="1">
      <alignment horizontal="center" vertical="center" wrapText="1"/>
    </xf>
    <xf numFmtId="0" fontId="13" fillId="2" borderId="70" xfId="0" applyFont="1" applyFill="1" applyBorder="1" applyAlignment="1" applyProtection="1">
      <alignment horizontal="center" vertical="center" wrapText="1"/>
    </xf>
    <xf numFmtId="0" fontId="13" fillId="2" borderId="71" xfId="0" applyFont="1" applyFill="1" applyBorder="1" applyAlignment="1" applyProtection="1">
      <alignment horizontal="center" vertical="center" wrapText="1"/>
    </xf>
    <xf numFmtId="0" fontId="11" fillId="0" borderId="57" xfId="0" applyFont="1" applyFill="1" applyBorder="1" applyAlignment="1" applyProtection="1">
      <alignment horizontal="center" vertical="center"/>
    </xf>
    <xf numFmtId="0" fontId="11" fillId="0" borderId="51" xfId="0" applyFont="1" applyFill="1" applyBorder="1" applyAlignment="1" applyProtection="1">
      <alignment horizontal="center" vertical="center"/>
    </xf>
    <xf numFmtId="0" fontId="11" fillId="5" borderId="72" xfId="0" applyFont="1" applyFill="1" applyBorder="1" applyAlignment="1" applyProtection="1">
      <alignment horizontal="center" vertical="center"/>
    </xf>
    <xf numFmtId="0" fontId="11" fillId="5" borderId="73" xfId="0" applyFont="1" applyFill="1" applyBorder="1" applyAlignment="1" applyProtection="1">
      <alignment horizontal="center" vertical="center"/>
    </xf>
    <xf numFmtId="0" fontId="11" fillId="6" borderId="58" xfId="0" applyFont="1" applyFill="1" applyBorder="1" applyAlignment="1" applyProtection="1">
      <alignment horizontal="center" vertical="center"/>
    </xf>
    <xf numFmtId="0" fontId="11" fillId="6" borderId="33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11" fillId="2" borderId="60" xfId="0" applyFont="1" applyFill="1" applyBorder="1" applyAlignment="1" applyProtection="1">
      <alignment horizontal="center" vertical="center"/>
    </xf>
    <xf numFmtId="0" fontId="11" fillId="2" borderId="61" xfId="0" applyFont="1" applyFill="1" applyBorder="1" applyAlignment="1" applyProtection="1">
      <alignment horizontal="center" vertical="center"/>
    </xf>
    <xf numFmtId="0" fontId="12" fillId="2" borderId="67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0" fillId="3" borderId="36" xfId="0" applyFill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12" fillId="0" borderId="54" xfId="0" applyFont="1" applyBorder="1" applyAlignment="1" applyProtection="1">
      <alignment horizontal="center" vertical="center"/>
    </xf>
    <xf numFmtId="0" fontId="11" fillId="0" borderId="56" xfId="0" applyFont="1" applyBorder="1" applyAlignment="1" applyProtection="1">
      <alignment horizontal="right" vertical="center"/>
    </xf>
    <xf numFmtId="0" fontId="11" fillId="0" borderId="54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</cellXfs>
  <cellStyles count="3">
    <cellStyle name="Euro" xfId="1" xr:uid="{00000000-0005-0000-0000-000000000000}"/>
    <cellStyle name="Normal" xfId="0" builtinId="0"/>
    <cellStyle name="Normal_AFC_GEST_EQUIP" xfId="2" xr:uid="{00000000-0005-0000-0000-000002000000}"/>
  </cellStyles>
  <dxfs count="3"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Compte de resultat FJT'!A1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152400</xdr:rowOff>
    </xdr:from>
    <xdr:to>
      <xdr:col>0</xdr:col>
      <xdr:colOff>1409700</xdr:colOff>
      <xdr:row>6</xdr:row>
      <xdr:rowOff>85725</xdr:rowOff>
    </xdr:to>
    <xdr:pic>
      <xdr:nvPicPr>
        <xdr:cNvPr id="1146" name="Picture 1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52400"/>
          <a:ext cx="1066800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762000</xdr:colOff>
      <xdr:row>2</xdr:row>
      <xdr:rowOff>9524</xdr:rowOff>
    </xdr:from>
    <xdr:to>
      <xdr:col>5</xdr:col>
      <xdr:colOff>3067050</xdr:colOff>
      <xdr:row>5</xdr:row>
      <xdr:rowOff>177799</xdr:rowOff>
    </xdr:to>
    <xdr:sp macro="" textlink="">
      <xdr:nvSpPr>
        <xdr:cNvPr id="1026" name="Oval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11249025" y="333374"/>
          <a:ext cx="2305050" cy="1044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SVP</a:t>
          </a:r>
          <a:endParaRPr lang="fr-FR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Saisir les zones en fond 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jaune clair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Merci !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127000</xdr:colOff>
      <xdr:row>6</xdr:row>
      <xdr:rowOff>266700</xdr:rowOff>
    </xdr:from>
    <xdr:to>
      <xdr:col>0</xdr:col>
      <xdr:colOff>1759697</xdr:colOff>
      <xdr:row>8</xdr:row>
      <xdr:rowOff>200025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27000" y="1924050"/>
          <a:ext cx="1632697" cy="847725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808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850" b="1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Service Action Sociale </a:t>
          </a:r>
          <a:endParaRPr lang="fr-FR" sz="850" b="0" i="0" u="none" strike="noStrike" baseline="0">
            <a:solidFill>
              <a:srgbClr val="333399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Aides Collectives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TSA 47444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37929 TOURS Cedex 9 </a:t>
          </a:r>
        </a:p>
        <a:p>
          <a:pPr algn="l" rtl="0">
            <a:defRPr sz="1000"/>
          </a:pPr>
          <a:r>
            <a:rPr lang="fr-FR" sz="850" b="0" i="0" u="none" strike="noStrike" baseline="0">
              <a:solidFill>
                <a:srgbClr val="333399"/>
              </a:solidFill>
              <a:latin typeface="Wingdings"/>
            </a:rPr>
            <a:t>( </a:t>
          </a:r>
          <a:r>
            <a:rPr lang="fr-FR" sz="850" b="0" i="0" u="none" strike="noStrike" baseline="0">
              <a:solidFill>
                <a:srgbClr val="333399"/>
              </a:solidFill>
              <a:latin typeface="Times New Roman"/>
              <a:cs typeface="Times New Roman"/>
            </a:rPr>
            <a:t>02.47.31.55.50</a:t>
          </a:r>
        </a:p>
      </xdr:txBody>
    </xdr:sp>
    <xdr:clientData/>
  </xdr:twoCellAnchor>
  <xdr:twoCellAnchor editAs="oneCell">
    <xdr:from>
      <xdr:col>4</xdr:col>
      <xdr:colOff>628650</xdr:colOff>
      <xdr:row>5</xdr:row>
      <xdr:rowOff>390525</xdr:rowOff>
    </xdr:from>
    <xdr:to>
      <xdr:col>5</xdr:col>
      <xdr:colOff>3952875</xdr:colOff>
      <xdr:row>8</xdr:row>
      <xdr:rowOff>47625</xdr:rowOff>
    </xdr:to>
    <xdr:pic>
      <xdr:nvPicPr>
        <xdr:cNvPr id="1149" name="Image 11" descr="http://safirstk01.intra.cnaf/AdminV4/tempImg/5283a9d4216d2.png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1590675"/>
          <a:ext cx="47720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358775</xdr:colOff>
      <xdr:row>63</xdr:row>
      <xdr:rowOff>34925</xdr:rowOff>
    </xdr:from>
    <xdr:to>
      <xdr:col>7</xdr:col>
      <xdr:colOff>60325</xdr:colOff>
      <xdr:row>65</xdr:row>
      <xdr:rowOff>73025</xdr:rowOff>
    </xdr:to>
    <xdr:sp macro="" textlink="">
      <xdr:nvSpPr>
        <xdr:cNvPr id="8" name="Flèche vers le haut 7">
          <a:hlinkClick xmlns:r="http://schemas.openxmlformats.org/officeDocument/2006/relationships" r:id="rId3" tooltip="revenir en haut du document pour le vérifier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flipH="1">
          <a:off x="14922500" y="20266025"/>
          <a:ext cx="463550" cy="914400"/>
        </a:xfrm>
        <a:prstGeom prst="upArrow">
          <a:avLst/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compagnonstoursfranchecomte@compagnons-du-devoir.com" TargetMode="External"/><Relationship Id="rId1" Type="http://schemas.openxmlformats.org/officeDocument/2006/relationships/hyperlink" Target="mailto:ajh.ufjt.tours@numericabl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F66"/>
  <sheetViews>
    <sheetView showGridLines="0" tabSelected="1" zoomScaleNormal="100" zoomScaleSheetLayoutView="75" workbookViewId="0"/>
  </sheetViews>
  <sheetFormatPr baseColWidth="10" defaultRowHeight="12.75" x14ac:dyDescent="0.2"/>
  <cols>
    <col min="1" max="1" width="50.85546875" customWidth="1"/>
    <col min="2" max="2" width="29" customWidth="1"/>
    <col min="3" max="3" width="32.140625" customWidth="1"/>
    <col min="4" max="4" width="23.5703125" customWidth="1"/>
    <col min="5" max="5" width="21.7109375" customWidth="1"/>
    <col min="6" max="6" width="61.140625" customWidth="1"/>
  </cols>
  <sheetData>
    <row r="1" spans="1:6" x14ac:dyDescent="0.2">
      <c r="A1" s="1"/>
      <c r="B1" s="1"/>
      <c r="C1" s="1"/>
      <c r="D1" s="1"/>
      <c r="E1" s="1"/>
      <c r="F1" s="109"/>
    </row>
    <row r="2" spans="1:6" x14ac:dyDescent="0.2">
      <c r="A2" s="1"/>
      <c r="B2" s="110" t="s">
        <v>58</v>
      </c>
      <c r="C2" s="111"/>
      <c r="D2" s="111"/>
      <c r="E2" s="112"/>
      <c r="F2" s="109"/>
    </row>
    <row r="3" spans="1:6" ht="27" customHeight="1" x14ac:dyDescent="0.2">
      <c r="A3" s="1"/>
      <c r="B3" s="113"/>
      <c r="C3" s="114"/>
      <c r="D3" s="114"/>
      <c r="E3" s="115"/>
      <c r="F3" s="1"/>
    </row>
    <row r="4" spans="1:6" ht="24" customHeight="1" x14ac:dyDescent="0.2">
      <c r="A4" s="1"/>
      <c r="B4" s="97"/>
      <c r="C4" s="97"/>
      <c r="D4" s="97"/>
      <c r="E4" s="97"/>
      <c r="F4" s="1"/>
    </row>
    <row r="5" spans="1:6" ht="18" x14ac:dyDescent="0.2">
      <c r="A5" s="1"/>
      <c r="B5" s="116" t="s">
        <v>57</v>
      </c>
      <c r="C5" s="116"/>
      <c r="D5" s="116"/>
      <c r="E5" s="116"/>
      <c r="F5" s="1"/>
    </row>
    <row r="6" spans="1:6" ht="36" customHeight="1" x14ac:dyDescent="0.2">
      <c r="A6" s="2" t="s">
        <v>0</v>
      </c>
      <c r="B6" s="96"/>
      <c r="C6" s="96"/>
      <c r="D6" s="96"/>
      <c r="E6" s="96"/>
      <c r="F6" s="2"/>
    </row>
    <row r="7" spans="1:6" ht="36" customHeight="1" x14ac:dyDescent="0.2">
      <c r="A7" s="2"/>
      <c r="B7" s="98" t="s">
        <v>51</v>
      </c>
      <c r="C7" s="118" t="s">
        <v>54</v>
      </c>
      <c r="D7" s="119"/>
      <c r="E7" s="96"/>
      <c r="F7" s="2"/>
    </row>
    <row r="8" spans="1:6" ht="36" customHeight="1" x14ac:dyDescent="0.2">
      <c r="A8" s="2"/>
      <c r="B8" s="98" t="s">
        <v>1</v>
      </c>
      <c r="C8" s="108">
        <f>IF($C$7&lt;&gt;"",VLOOKUP($C$7,TABLEIDENTIF,5,FALSE),"")</f>
        <v>0</v>
      </c>
      <c r="D8" s="108"/>
      <c r="E8" s="96"/>
      <c r="F8" s="2"/>
    </row>
    <row r="9" spans="1:6" ht="36" customHeight="1" x14ac:dyDescent="0.2">
      <c r="A9" s="2"/>
      <c r="B9" s="98" t="s">
        <v>2</v>
      </c>
      <c r="C9" s="108">
        <f>IF($C$7&lt;&gt;"",VLOOKUP($C$7,TABLEIDENTIF,8,FALSE),"")</f>
        <v>0</v>
      </c>
      <c r="D9" s="108"/>
      <c r="E9" s="96"/>
      <c r="F9" s="2"/>
    </row>
    <row r="10" spans="1:6" ht="36" customHeight="1" x14ac:dyDescent="0.2">
      <c r="A10" s="2"/>
      <c r="B10" s="98" t="s">
        <v>52</v>
      </c>
      <c r="C10" s="108">
        <f>IF($C$7&lt;&gt;"",VLOOKUP($C$7,TABLEIDENTIF,7,FALSE),"")</f>
        <v>0</v>
      </c>
      <c r="D10" s="108"/>
      <c r="E10" s="96"/>
      <c r="F10" s="2"/>
    </row>
    <row r="11" spans="1:6" ht="27.75" customHeight="1" x14ac:dyDescent="0.2">
      <c r="A11" s="2"/>
      <c r="B11" s="98" t="s">
        <v>3</v>
      </c>
      <c r="C11" s="108">
        <f>IF($C$7&lt;&gt;"",VLOOKUP($C$7,TABLEIDENTIF,3,FALSE),"")</f>
        <v>0</v>
      </c>
      <c r="D11" s="108"/>
      <c r="E11" s="108"/>
      <c r="F11" s="3"/>
    </row>
    <row r="12" spans="1:6" ht="33" customHeight="1" x14ac:dyDescent="0.2">
      <c r="A12" s="2"/>
      <c r="B12" s="98" t="s">
        <v>53</v>
      </c>
      <c r="C12" s="108" t="s">
        <v>56</v>
      </c>
      <c r="D12" s="108"/>
      <c r="E12" s="99"/>
      <c r="F12" s="4"/>
    </row>
    <row r="13" spans="1:6" ht="18.75" x14ac:dyDescent="0.2">
      <c r="A13" s="91"/>
      <c r="B13" s="2"/>
      <c r="C13" s="117"/>
      <c r="D13" s="117"/>
      <c r="E13" s="5"/>
      <c r="F13" s="1"/>
    </row>
    <row r="14" spans="1:6" ht="23.25" x14ac:dyDescent="0.2">
      <c r="A14" s="6"/>
      <c r="B14" s="7"/>
      <c r="C14" s="95" t="s">
        <v>74</v>
      </c>
      <c r="D14" s="8"/>
      <c r="E14" s="9"/>
      <c r="F14" s="2"/>
    </row>
    <row r="15" spans="1:6" ht="13.5" thickBot="1" x14ac:dyDescent="0.25">
      <c r="A15" s="2"/>
      <c r="B15" s="2"/>
      <c r="C15" s="2"/>
      <c r="D15" s="2"/>
      <c r="E15" s="2"/>
      <c r="F15" s="2"/>
    </row>
    <row r="16" spans="1:6" ht="18" x14ac:dyDescent="0.2">
      <c r="A16" s="120" t="s">
        <v>34</v>
      </c>
      <c r="B16" s="121"/>
      <c r="C16" s="121"/>
      <c r="D16" s="121"/>
      <c r="E16" s="121"/>
      <c r="F16" s="122"/>
    </row>
    <row r="17" spans="1:6" x14ac:dyDescent="0.2">
      <c r="A17" s="123" t="s">
        <v>4</v>
      </c>
      <c r="B17" s="125" t="s">
        <v>5</v>
      </c>
      <c r="C17" s="127" t="s">
        <v>6</v>
      </c>
      <c r="D17" s="129" t="s">
        <v>7</v>
      </c>
      <c r="E17" s="130"/>
      <c r="F17" s="131" t="s">
        <v>8</v>
      </c>
    </row>
    <row r="18" spans="1:6" ht="24" x14ac:dyDescent="0.2">
      <c r="A18" s="124"/>
      <c r="B18" s="126"/>
      <c r="C18" s="128"/>
      <c r="D18" s="10" t="s">
        <v>9</v>
      </c>
      <c r="E18" s="11" t="s">
        <v>10</v>
      </c>
      <c r="F18" s="132"/>
    </row>
    <row r="19" spans="1:6" ht="33.75" customHeight="1" x14ac:dyDescent="0.2">
      <c r="A19" s="12"/>
      <c r="B19" s="13"/>
      <c r="C19" s="13"/>
      <c r="D19" s="14"/>
      <c r="E19" s="15"/>
      <c r="F19" s="16"/>
    </row>
    <row r="20" spans="1:6" ht="33.75" customHeight="1" x14ac:dyDescent="0.2">
      <c r="A20" s="29"/>
      <c r="B20" s="30"/>
      <c r="C20" s="30"/>
      <c r="D20" s="106"/>
      <c r="E20" s="107"/>
      <c r="F20" s="31"/>
    </row>
    <row r="21" spans="1:6" ht="33.75" customHeight="1" x14ac:dyDescent="0.2">
      <c r="A21" s="29"/>
      <c r="B21" s="30"/>
      <c r="C21" s="30"/>
      <c r="D21" s="106"/>
      <c r="E21" s="107"/>
      <c r="F21" s="31"/>
    </row>
    <row r="22" spans="1:6" ht="33.75" customHeight="1" x14ac:dyDescent="0.2">
      <c r="A22" s="29"/>
      <c r="B22" s="30"/>
      <c r="C22" s="30"/>
      <c r="D22" s="106"/>
      <c r="E22" s="107"/>
      <c r="F22" s="31"/>
    </row>
    <row r="23" spans="1:6" ht="33.75" customHeight="1" x14ac:dyDescent="0.2">
      <c r="A23" s="29"/>
      <c r="B23" s="30"/>
      <c r="C23" s="30"/>
      <c r="D23" s="106"/>
      <c r="E23" s="107"/>
      <c r="F23" s="31"/>
    </row>
    <row r="24" spans="1:6" ht="33.75" customHeight="1" x14ac:dyDescent="0.2">
      <c r="A24" s="29"/>
      <c r="B24" s="30"/>
      <c r="C24" s="30"/>
      <c r="D24" s="106"/>
      <c r="E24" s="107"/>
      <c r="F24" s="31"/>
    </row>
    <row r="25" spans="1:6" ht="33.75" customHeight="1" x14ac:dyDescent="0.2">
      <c r="A25" s="29"/>
      <c r="B25" s="30"/>
      <c r="C25" s="30"/>
      <c r="D25" s="106"/>
      <c r="E25" s="107"/>
      <c r="F25" s="31"/>
    </row>
    <row r="26" spans="1:6" ht="33" customHeight="1" x14ac:dyDescent="0.2">
      <c r="A26" s="17"/>
      <c r="B26" s="18"/>
      <c r="C26" s="19"/>
      <c r="D26" s="20"/>
      <c r="E26" s="21"/>
      <c r="F26" s="22"/>
    </row>
    <row r="27" spans="1:6" ht="33" customHeight="1" x14ac:dyDescent="0.2">
      <c r="A27" s="23"/>
      <c r="B27" s="24"/>
      <c r="C27" s="25"/>
      <c r="D27" s="20"/>
      <c r="E27" s="21"/>
      <c r="F27" s="26"/>
    </row>
    <row r="28" spans="1:6" ht="33" customHeight="1" x14ac:dyDescent="0.2">
      <c r="A28" s="17"/>
      <c r="B28" s="19"/>
      <c r="C28" s="18"/>
      <c r="D28" s="27"/>
      <c r="E28" s="28"/>
      <c r="F28" s="22"/>
    </row>
    <row r="29" spans="1:6" ht="33" customHeight="1" x14ac:dyDescent="0.2">
      <c r="A29" s="29"/>
      <c r="B29" s="30"/>
      <c r="C29" s="30"/>
      <c r="D29" s="27"/>
      <c r="E29" s="28"/>
      <c r="F29" s="31"/>
    </row>
    <row r="30" spans="1:6" ht="33" customHeight="1" x14ac:dyDescent="0.2">
      <c r="A30" s="32"/>
      <c r="B30" s="33"/>
      <c r="C30" s="33"/>
      <c r="D30" s="34"/>
      <c r="E30" s="35"/>
      <c r="F30" s="36"/>
    </row>
    <row r="31" spans="1:6" ht="33" customHeight="1" x14ac:dyDescent="0.2">
      <c r="A31" s="37" t="s">
        <v>11</v>
      </c>
      <c r="B31" s="38"/>
      <c r="C31" s="38"/>
      <c r="D31" s="133" t="s">
        <v>35</v>
      </c>
      <c r="E31" s="134"/>
      <c r="F31" s="39">
        <f>SUM(F19:F30)</f>
        <v>0</v>
      </c>
    </row>
    <row r="32" spans="1:6" ht="33" customHeight="1" thickBot="1" x14ac:dyDescent="0.25">
      <c r="A32" s="40"/>
      <c r="B32" s="38"/>
      <c r="C32" s="38"/>
      <c r="D32" s="135" t="s">
        <v>36</v>
      </c>
      <c r="E32" s="136"/>
      <c r="F32" s="41">
        <f>+F31</f>
        <v>0</v>
      </c>
    </row>
    <row r="33" spans="1:6" ht="18" x14ac:dyDescent="0.2">
      <c r="A33" s="120" t="s">
        <v>37</v>
      </c>
      <c r="B33" s="121"/>
      <c r="C33" s="121"/>
      <c r="D33" s="121"/>
      <c r="E33" s="121"/>
      <c r="F33" s="122"/>
    </row>
    <row r="34" spans="1:6" x14ac:dyDescent="0.2">
      <c r="A34" s="123" t="s">
        <v>4</v>
      </c>
      <c r="B34" s="125" t="s">
        <v>5</v>
      </c>
      <c r="C34" s="127" t="s">
        <v>6</v>
      </c>
      <c r="D34" s="129" t="s">
        <v>7</v>
      </c>
      <c r="E34" s="130"/>
      <c r="F34" s="131" t="s">
        <v>8</v>
      </c>
    </row>
    <row r="35" spans="1:6" ht="39" customHeight="1" x14ac:dyDescent="0.2">
      <c r="A35" s="124"/>
      <c r="B35" s="126"/>
      <c r="C35" s="128"/>
      <c r="D35" s="10" t="s">
        <v>9</v>
      </c>
      <c r="E35" s="11" t="s">
        <v>10</v>
      </c>
      <c r="F35" s="132"/>
    </row>
    <row r="36" spans="1:6" ht="33.75" customHeight="1" x14ac:dyDescent="0.2">
      <c r="A36" s="12"/>
      <c r="B36" s="42"/>
      <c r="C36" s="13"/>
      <c r="D36" s="14"/>
      <c r="E36" s="15"/>
      <c r="F36" s="43"/>
    </row>
    <row r="37" spans="1:6" ht="33.75" customHeight="1" x14ac:dyDescent="0.2">
      <c r="A37" s="17"/>
      <c r="B37" s="19"/>
      <c r="C37" s="19"/>
      <c r="D37" s="20"/>
      <c r="E37" s="28"/>
      <c r="F37" s="44"/>
    </row>
    <row r="38" spans="1:6" ht="33.75" customHeight="1" x14ac:dyDescent="0.2">
      <c r="A38" s="17"/>
      <c r="B38" s="19"/>
      <c r="C38" s="19"/>
      <c r="D38" s="20"/>
      <c r="E38" s="28"/>
      <c r="F38" s="44"/>
    </row>
    <row r="39" spans="1:6" ht="33.75" customHeight="1" x14ac:dyDescent="0.2">
      <c r="A39" s="17"/>
      <c r="B39" s="19"/>
      <c r="C39" s="19"/>
      <c r="D39" s="20"/>
      <c r="E39" s="28"/>
      <c r="F39" s="44"/>
    </row>
    <row r="40" spans="1:6" ht="33.75" customHeight="1" x14ac:dyDescent="0.2">
      <c r="A40" s="17"/>
      <c r="B40" s="19"/>
      <c r="C40" s="19"/>
      <c r="D40" s="20"/>
      <c r="E40" s="28"/>
      <c r="F40" s="44"/>
    </row>
    <row r="41" spans="1:6" ht="33.75" customHeight="1" x14ac:dyDescent="0.2">
      <c r="A41" s="17"/>
      <c r="B41" s="18"/>
      <c r="C41" s="19"/>
      <c r="D41" s="20"/>
      <c r="E41" s="28"/>
      <c r="F41" s="44"/>
    </row>
    <row r="42" spans="1:6" ht="33.75" customHeight="1" x14ac:dyDescent="0.2">
      <c r="A42" s="17"/>
      <c r="B42" s="19"/>
      <c r="C42" s="18"/>
      <c r="D42" s="27"/>
      <c r="E42" s="28"/>
      <c r="F42" s="44"/>
    </row>
    <row r="43" spans="1:6" ht="33.75" customHeight="1" x14ac:dyDescent="0.2">
      <c r="A43" s="17"/>
      <c r="B43" s="19"/>
      <c r="C43" s="18"/>
      <c r="D43" s="27"/>
      <c r="E43" s="28"/>
      <c r="F43" s="44"/>
    </row>
    <row r="44" spans="1:6" ht="33.75" customHeight="1" x14ac:dyDescent="0.2">
      <c r="A44" s="32"/>
      <c r="B44" s="45"/>
      <c r="C44" s="33"/>
      <c r="D44" s="46"/>
      <c r="E44" s="47"/>
      <c r="F44" s="48"/>
    </row>
    <row r="45" spans="1:6" ht="33.75" customHeight="1" x14ac:dyDescent="0.2">
      <c r="A45" s="37" t="s">
        <v>11</v>
      </c>
      <c r="B45" s="49"/>
      <c r="C45" s="50"/>
      <c r="D45" s="133" t="s">
        <v>35</v>
      </c>
      <c r="E45" s="134"/>
      <c r="F45" s="51">
        <f>SUM(F36:F44)</f>
        <v>0</v>
      </c>
    </row>
    <row r="46" spans="1:6" ht="33.75" customHeight="1" thickBot="1" x14ac:dyDescent="0.25">
      <c r="A46" s="40"/>
      <c r="B46" s="52"/>
      <c r="C46" s="53"/>
      <c r="D46" s="137" t="s">
        <v>38</v>
      </c>
      <c r="E46" s="138"/>
      <c r="F46" s="54">
        <f>+F45/2</f>
        <v>0</v>
      </c>
    </row>
    <row r="47" spans="1:6" ht="18" x14ac:dyDescent="0.2">
      <c r="A47" s="120" t="s">
        <v>39</v>
      </c>
      <c r="B47" s="121"/>
      <c r="C47" s="121"/>
      <c r="D47" s="121"/>
      <c r="E47" s="121"/>
      <c r="F47" s="122"/>
    </row>
    <row r="48" spans="1:6" x14ac:dyDescent="0.2">
      <c r="A48" s="123" t="s">
        <v>4</v>
      </c>
      <c r="B48" s="125" t="s">
        <v>5</v>
      </c>
      <c r="C48" s="142" t="s">
        <v>6</v>
      </c>
      <c r="D48" s="129" t="s">
        <v>7</v>
      </c>
      <c r="E48" s="130"/>
      <c r="F48" s="131" t="s">
        <v>8</v>
      </c>
    </row>
    <row r="49" spans="1:6" ht="24" x14ac:dyDescent="0.2">
      <c r="A49" s="124"/>
      <c r="B49" s="126"/>
      <c r="C49" s="143"/>
      <c r="D49" s="10" t="s">
        <v>9</v>
      </c>
      <c r="E49" s="11" t="s">
        <v>10</v>
      </c>
      <c r="F49" s="132"/>
    </row>
    <row r="50" spans="1:6" ht="33.75" customHeight="1" x14ac:dyDescent="0.2">
      <c r="A50" s="55"/>
      <c r="B50" s="56"/>
      <c r="C50" s="57"/>
      <c r="D50" s="58"/>
      <c r="E50" s="59"/>
      <c r="F50" s="60"/>
    </row>
    <row r="51" spans="1:6" ht="33.75" customHeight="1" x14ac:dyDescent="0.2">
      <c r="A51" s="17"/>
      <c r="B51" s="61"/>
      <c r="C51" s="18"/>
      <c r="D51" s="27"/>
      <c r="E51" s="28"/>
      <c r="F51" s="22"/>
    </row>
    <row r="52" spans="1:6" ht="33.75" customHeight="1" x14ac:dyDescent="0.2">
      <c r="A52" s="32"/>
      <c r="B52" s="33"/>
      <c r="C52" s="33"/>
      <c r="D52" s="34"/>
      <c r="E52" s="35"/>
      <c r="F52" s="36"/>
    </row>
    <row r="53" spans="1:6" ht="33.75" customHeight="1" x14ac:dyDescent="0.2">
      <c r="A53" s="37" t="s">
        <v>11</v>
      </c>
      <c r="B53" s="38"/>
      <c r="C53" s="38"/>
      <c r="D53" s="133" t="s">
        <v>35</v>
      </c>
      <c r="E53" s="134"/>
      <c r="F53" s="62">
        <f>SUM(F50:F52)</f>
        <v>0</v>
      </c>
    </row>
    <row r="54" spans="1:6" ht="33.75" customHeight="1" thickBot="1" x14ac:dyDescent="0.25">
      <c r="A54" s="63"/>
      <c r="B54" s="52"/>
      <c r="C54" s="52"/>
      <c r="D54" s="137" t="s">
        <v>40</v>
      </c>
      <c r="E54" s="138"/>
      <c r="F54" s="64">
        <f>+F53/2</f>
        <v>0</v>
      </c>
    </row>
    <row r="55" spans="1:6" ht="33.75" customHeight="1" thickBot="1" x14ac:dyDescent="0.25">
      <c r="A55" s="139" t="s">
        <v>12</v>
      </c>
      <c r="B55" s="140"/>
      <c r="C55" s="141"/>
      <c r="D55" s="139" t="s">
        <v>13</v>
      </c>
      <c r="E55" s="141"/>
      <c r="F55" s="65">
        <f>+(F32+F46+F54)*1.25</f>
        <v>0</v>
      </c>
    </row>
    <row r="56" spans="1:6" ht="44.25" customHeight="1" x14ac:dyDescent="0.2">
      <c r="A56" s="2"/>
      <c r="B56" s="2"/>
      <c r="C56" s="2"/>
      <c r="D56" s="2"/>
      <c r="E56" s="2"/>
      <c r="F56" s="66"/>
    </row>
    <row r="57" spans="1:6" ht="34.5" customHeight="1" x14ac:dyDescent="0.2">
      <c r="A57" s="67" t="s">
        <v>14</v>
      </c>
      <c r="B57" s="68" t="s">
        <v>15</v>
      </c>
      <c r="C57" s="69">
        <f>F55</f>
        <v>0</v>
      </c>
      <c r="D57" s="70"/>
      <c r="E57" s="68"/>
      <c r="F57" s="68"/>
    </row>
    <row r="58" spans="1:6" ht="34.5" customHeight="1" x14ac:dyDescent="0.2">
      <c r="A58" s="68"/>
      <c r="B58" s="2"/>
      <c r="C58" s="2"/>
      <c r="D58" s="2"/>
      <c r="E58" s="2"/>
      <c r="F58" s="2"/>
    </row>
    <row r="59" spans="1:6" ht="34.5" customHeight="1" x14ac:dyDescent="0.2">
      <c r="A59" s="67" t="s">
        <v>16</v>
      </c>
      <c r="B59" s="71" t="s">
        <v>17</v>
      </c>
      <c r="C59" s="72"/>
      <c r="D59" s="146" t="s">
        <v>18</v>
      </c>
      <c r="E59" s="147"/>
      <c r="F59" s="73">
        <f>C59*3116</f>
        <v>0</v>
      </c>
    </row>
    <row r="60" spans="1:6" ht="34.5" customHeight="1" x14ac:dyDescent="0.2">
      <c r="A60" s="2"/>
      <c r="B60" s="2"/>
      <c r="C60" s="2"/>
      <c r="D60" s="2"/>
      <c r="E60" s="2"/>
      <c r="F60" s="2"/>
    </row>
    <row r="61" spans="1:6" ht="34.5" customHeight="1" x14ac:dyDescent="0.2">
      <c r="A61" s="74" t="s">
        <v>75</v>
      </c>
      <c r="B61" s="75"/>
      <c r="C61" s="76"/>
      <c r="D61" s="2"/>
      <c r="E61" s="71"/>
      <c r="F61" s="71"/>
    </row>
    <row r="62" spans="1:6" ht="34.5" customHeight="1" x14ac:dyDescent="0.2">
      <c r="A62" s="148" t="s">
        <v>19</v>
      </c>
      <c r="B62" s="149"/>
      <c r="C62" s="77">
        <f>C57*30%</f>
        <v>0</v>
      </c>
      <c r="D62" s="150" t="s">
        <v>20</v>
      </c>
      <c r="E62" s="150"/>
      <c r="F62" s="93"/>
    </row>
    <row r="63" spans="1:6" ht="34.5" customHeight="1" x14ac:dyDescent="0.2">
      <c r="A63" s="148" t="s">
        <v>21</v>
      </c>
      <c r="B63" s="149"/>
      <c r="C63" s="77">
        <f>F59*30%</f>
        <v>0</v>
      </c>
      <c r="D63" s="78"/>
      <c r="E63" s="2"/>
      <c r="F63" s="90" t="s">
        <v>55</v>
      </c>
    </row>
    <row r="64" spans="1:6" ht="34.5" customHeight="1" x14ac:dyDescent="0.2">
      <c r="A64" s="79"/>
      <c r="B64" s="80"/>
      <c r="C64" s="81"/>
      <c r="D64" s="78"/>
      <c r="E64" s="2"/>
      <c r="F64" s="144"/>
    </row>
    <row r="65" spans="1:6" ht="34.5" customHeight="1" x14ac:dyDescent="0.2">
      <c r="A65" s="96" t="s">
        <v>76</v>
      </c>
      <c r="B65" s="2"/>
      <c r="C65" s="78"/>
      <c r="D65" s="78"/>
      <c r="E65" s="2"/>
      <c r="F65" s="145"/>
    </row>
    <row r="66" spans="1:6" ht="34.5" customHeight="1" x14ac:dyDescent="0.2">
      <c r="A66" s="96" t="s">
        <v>77</v>
      </c>
      <c r="B66" s="2"/>
      <c r="C66" s="78"/>
      <c r="D66" s="78"/>
      <c r="E66" s="2"/>
      <c r="F66" s="2"/>
    </row>
  </sheetData>
  <sheetProtection algorithmName="SHA-512" hashValue="6fgr6kU2tKgOXCiCKXWVFm/VqTOWcN9QxCLl67r0tXHSwWVyeOI5aIv9eJl5sOYdkzbisBp23dQm43T+8LNcJg==" saltValue="9WkZkXjov+OUArbRhn/KDg==" spinCount="100000" sheet="1" objects="1" scenarios="1"/>
  <mergeCells count="41">
    <mergeCell ref="F64:F65"/>
    <mergeCell ref="D59:E59"/>
    <mergeCell ref="A62:B62"/>
    <mergeCell ref="D62:E62"/>
    <mergeCell ref="A63:B63"/>
    <mergeCell ref="D53:E53"/>
    <mergeCell ref="D54:E54"/>
    <mergeCell ref="A55:C55"/>
    <mergeCell ref="D55:E55"/>
    <mergeCell ref="D45:E45"/>
    <mergeCell ref="D46:E46"/>
    <mergeCell ref="A47:F47"/>
    <mergeCell ref="A48:A49"/>
    <mergeCell ref="B48:B49"/>
    <mergeCell ref="C48:C49"/>
    <mergeCell ref="D48:E48"/>
    <mergeCell ref="F48:F49"/>
    <mergeCell ref="D31:E31"/>
    <mergeCell ref="D32:E32"/>
    <mergeCell ref="A33:F33"/>
    <mergeCell ref="A34:A35"/>
    <mergeCell ref="B34:B35"/>
    <mergeCell ref="C34:C35"/>
    <mergeCell ref="D34:E34"/>
    <mergeCell ref="F34:F35"/>
    <mergeCell ref="A16:F16"/>
    <mergeCell ref="A17:A18"/>
    <mergeCell ref="B17:B18"/>
    <mergeCell ref="C17:C18"/>
    <mergeCell ref="D17:E17"/>
    <mergeCell ref="F17:F18"/>
    <mergeCell ref="C11:E11"/>
    <mergeCell ref="F1:F2"/>
    <mergeCell ref="B2:E3"/>
    <mergeCell ref="B5:E5"/>
    <mergeCell ref="C13:D13"/>
    <mergeCell ref="C7:D7"/>
    <mergeCell ref="C8:D8"/>
    <mergeCell ref="C9:D9"/>
    <mergeCell ref="C10:D10"/>
    <mergeCell ref="C12:D12"/>
  </mergeCells>
  <conditionalFormatting sqref="C7:D7">
    <cfRule type="containsText" dxfId="2" priority="3" stopIfTrue="1" operator="containsText" text="merci de selectionner votre n° de dossier SIAS">
      <formula>NOT(ISERROR(SEARCH("merci de selectionner votre n° de dossier SIAS",C7)))</formula>
    </cfRule>
  </conditionalFormatting>
  <conditionalFormatting sqref="C8:D10 C11">
    <cfRule type="cellIs" dxfId="1" priority="2" stopIfTrue="1" operator="equal">
      <formula>0</formula>
    </cfRule>
  </conditionalFormatting>
  <conditionalFormatting sqref="C12:D12">
    <cfRule type="cellIs" dxfId="0" priority="1" stopIfTrue="1" operator="equal">
      <formula>0</formula>
    </cfRule>
  </conditionalFormatting>
  <dataValidations xWindow="562" yWindow="278" count="1">
    <dataValidation type="list" showInputMessage="1" showErrorMessage="1" errorTitle="Erreur de saisie" error="Le numéro de dossier SIAS que vous avez saisi est inconnu._x000a_Veuillez choisir dans la lsite déroulante lélément qui correspond au numéro de dossier qui vous a été transmis." promptTitle="Numéro de dossier SIAS" prompt="Veuillez sélectionner l'élément de la liste déroulante qui correspond au numéro de dossier qui vous a été transmis." sqref="C7" xr:uid="{00000000-0002-0000-0000-000000000000}">
      <formula1>NUMDOSSIER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9"/>
  <sheetViews>
    <sheetView showGridLines="0" workbookViewId="0">
      <pane ySplit="1" topLeftCell="A2" activePane="bottomLeft" state="frozen"/>
      <selection activeCell="E15" sqref="E15"/>
      <selection pane="bottomLeft" activeCell="E13" sqref="E13"/>
    </sheetView>
  </sheetViews>
  <sheetFormatPr baseColWidth="10" defaultColWidth="9.140625" defaultRowHeight="12.75" x14ac:dyDescent="0.2"/>
  <cols>
    <col min="1" max="1" width="10.85546875" style="85" bestFit="1" customWidth="1"/>
    <col min="2" max="2" width="17.42578125" style="85" bestFit="1" customWidth="1"/>
    <col min="3" max="3" width="70.85546875" style="85" bestFit="1" customWidth="1"/>
    <col min="4" max="4" width="15.42578125" style="85" bestFit="1" customWidth="1"/>
    <col min="5" max="5" width="30.85546875" style="85" bestFit="1" customWidth="1"/>
    <col min="6" max="6" width="37" style="85" bestFit="1" customWidth="1"/>
    <col min="7" max="7" width="19.140625" style="85" bestFit="1" customWidth="1"/>
    <col min="8" max="8" width="30" style="85" bestFit="1" customWidth="1"/>
    <col min="9" max="16384" width="9.140625" style="85"/>
  </cols>
  <sheetData>
    <row r="1" spans="1:8" ht="38.25" x14ac:dyDescent="0.2">
      <c r="A1" s="82" t="s">
        <v>22</v>
      </c>
      <c r="B1" s="83" t="s">
        <v>23</v>
      </c>
      <c r="C1" s="82" t="s">
        <v>24</v>
      </c>
      <c r="D1" s="84" t="s">
        <v>25</v>
      </c>
      <c r="E1" s="82" t="s">
        <v>26</v>
      </c>
      <c r="F1" s="82" t="s">
        <v>27</v>
      </c>
      <c r="G1" s="82" t="s">
        <v>28</v>
      </c>
      <c r="H1" s="82" t="s">
        <v>29</v>
      </c>
    </row>
    <row r="2" spans="1:8" s="89" customFormat="1" ht="63.75" x14ac:dyDescent="0.2">
      <c r="A2" s="92" t="s">
        <v>54</v>
      </c>
      <c r="B2" s="87"/>
      <c r="C2" s="86"/>
      <c r="D2" s="88"/>
      <c r="E2" s="86"/>
      <c r="F2" s="86"/>
      <c r="G2" s="86"/>
      <c r="H2" s="86"/>
    </row>
    <row r="3" spans="1:8" ht="24.75" customHeight="1" x14ac:dyDescent="0.2">
      <c r="A3" s="100" t="s">
        <v>64</v>
      </c>
      <c r="B3" s="101">
        <v>111655</v>
      </c>
      <c r="C3" s="94" t="s">
        <v>59</v>
      </c>
      <c r="D3" s="94" t="s">
        <v>41</v>
      </c>
      <c r="E3" s="94" t="s">
        <v>60</v>
      </c>
      <c r="F3" s="94" t="s">
        <v>42</v>
      </c>
      <c r="G3" s="94">
        <v>37400</v>
      </c>
      <c r="H3" s="94" t="s">
        <v>31</v>
      </c>
    </row>
    <row r="4" spans="1:8" ht="24.75" customHeight="1" x14ac:dyDescent="0.2">
      <c r="A4" s="100" t="s">
        <v>65</v>
      </c>
      <c r="B4" s="101">
        <v>113261</v>
      </c>
      <c r="C4" s="94" t="s">
        <v>61</v>
      </c>
      <c r="D4" s="94" t="s">
        <v>43</v>
      </c>
      <c r="E4" s="94" t="s">
        <v>44</v>
      </c>
      <c r="F4" s="94" t="s">
        <v>42</v>
      </c>
      <c r="G4" s="94">
        <v>37000</v>
      </c>
      <c r="H4" s="94" t="s">
        <v>30</v>
      </c>
    </row>
    <row r="5" spans="1:8" ht="24.75" customHeight="1" x14ac:dyDescent="0.2">
      <c r="A5" s="100" t="s">
        <v>66</v>
      </c>
      <c r="B5" s="101">
        <v>111671</v>
      </c>
      <c r="C5" s="94" t="s">
        <v>62</v>
      </c>
      <c r="D5" s="94" t="s">
        <v>45</v>
      </c>
      <c r="E5" s="94" t="s">
        <v>46</v>
      </c>
      <c r="F5" s="94" t="s">
        <v>42</v>
      </c>
      <c r="G5" s="94">
        <v>37000</v>
      </c>
      <c r="H5" s="94" t="s">
        <v>30</v>
      </c>
    </row>
    <row r="6" spans="1:8" ht="24.75" customHeight="1" x14ac:dyDescent="0.2">
      <c r="A6" s="100" t="s">
        <v>67</v>
      </c>
      <c r="B6" s="101">
        <v>113565</v>
      </c>
      <c r="C6" s="94" t="s">
        <v>63</v>
      </c>
      <c r="D6" s="94" t="s">
        <v>47</v>
      </c>
      <c r="E6" s="94" t="s">
        <v>48</v>
      </c>
      <c r="F6" s="94" t="s">
        <v>42</v>
      </c>
      <c r="G6" s="94">
        <v>37502</v>
      </c>
      <c r="H6" s="94" t="s">
        <v>32</v>
      </c>
    </row>
    <row r="7" spans="1:8" ht="24.75" customHeight="1" x14ac:dyDescent="0.2">
      <c r="A7" s="100" t="s">
        <v>68</v>
      </c>
      <c r="B7" s="101">
        <v>111655</v>
      </c>
      <c r="C7" s="94" t="s">
        <v>59</v>
      </c>
      <c r="D7" s="94" t="s">
        <v>49</v>
      </c>
      <c r="E7" s="94" t="s">
        <v>50</v>
      </c>
      <c r="F7" s="94" t="s">
        <v>42</v>
      </c>
      <c r="G7" s="94">
        <v>37110</v>
      </c>
      <c r="H7" s="94" t="s">
        <v>33</v>
      </c>
    </row>
    <row r="8" spans="1:8" ht="25.5" customHeight="1" x14ac:dyDescent="0.2">
      <c r="A8" s="100" t="s">
        <v>69</v>
      </c>
      <c r="B8" s="101"/>
      <c r="C8" s="94" t="s">
        <v>70</v>
      </c>
      <c r="D8" s="94"/>
      <c r="E8" s="94" t="s">
        <v>71</v>
      </c>
      <c r="F8" s="94" t="s">
        <v>42</v>
      </c>
      <c r="G8" s="94">
        <v>37000</v>
      </c>
      <c r="H8" s="94" t="s">
        <v>30</v>
      </c>
    </row>
    <row r="9" spans="1:8" ht="24.75" customHeight="1" x14ac:dyDescent="0.2">
      <c r="A9" s="102">
        <v>202000264</v>
      </c>
      <c r="B9" s="103"/>
      <c r="C9" s="104" t="s">
        <v>59</v>
      </c>
      <c r="D9" s="104"/>
      <c r="E9" s="105" t="s">
        <v>72</v>
      </c>
      <c r="F9" s="104" t="s">
        <v>42</v>
      </c>
      <c r="G9" s="104">
        <v>37150</v>
      </c>
      <c r="H9" s="105" t="s">
        <v>73</v>
      </c>
    </row>
  </sheetData>
  <sheetProtection algorithmName="SHA-512" hashValue="10uLqH6UwXwgMmNv1z5FRdtEpRELQQTOZe/XZA7vgPbtVgxRWUfHT8Punp+7AoKhDg7p6H0D8bWCfBOeVh8Tww==" saltValue="OYYO3I7Yd1ygg0gr69CWqQ==" spinCount="100000" sheet="1" objects="1" scenarios="1"/>
  <hyperlinks>
    <hyperlink ref="J4" r:id="rId1" display="ajh.ufjt.tours@numericable.fr" xr:uid="{00000000-0004-0000-0100-000000000000}"/>
    <hyperlink ref="J5" r:id="rId2" display="compagnonstoursfranchecomte@compagnons-du-devoir.com" xr:uid="{00000000-0004-0000-0100-000001000000}"/>
  </hyperlinks>
  <pageMargins left="0.78740157480314965" right="0.78740157480314965" top="0.98425196850393704" bottom="0.98425196850393704" header="0.51181102362204722" footer="0.51181102362204722"/>
  <pageSetup paperSize="8" scale="53" fitToHeight="0" orientation="landscape" r:id="rId3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Compte de resultat FJT</vt:lpstr>
      <vt:lpstr>BASE GESTIONNAIRES FJT</vt:lpstr>
      <vt:lpstr>'BASE GESTIONNAIRES FJT'!AFC_GEST_EQUIP</vt:lpstr>
      <vt:lpstr>'BASE GESTIONNAIRES FJT'!Impression_des_titres</vt:lpstr>
      <vt:lpstr>NUMDOSSIER</vt:lpstr>
      <vt:lpstr>TABLEIDENTIF</vt:lpstr>
      <vt:lpstr>'BASE GESTIONNAIRES FJT'!Zone_d_impression</vt:lpstr>
      <vt:lpstr>'Compte de resultat FJT'!Zone_d_impression</vt:lpstr>
    </vt:vector>
  </TitlesOfParts>
  <Company>CAF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C0407371</dc:creator>
  <cp:lastModifiedBy>Carine DALUS 371</cp:lastModifiedBy>
  <cp:lastPrinted>2021-01-28T13:48:48Z</cp:lastPrinted>
  <dcterms:created xsi:type="dcterms:W3CDTF">2012-01-04T14:57:02Z</dcterms:created>
  <dcterms:modified xsi:type="dcterms:W3CDTF">2021-12-23T11:03:11Z</dcterms:modified>
</cp:coreProperties>
</file>